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6- TGC Men Con y Sin Hcp - 03-09-2023 -\"/>
    </mc:Choice>
  </mc:AlternateContent>
  <xr:revisionPtr revIDLastSave="0" documentId="13_ncr:1_{C620C301-7FDB-4ABE-8B9D-B45EDA4C9D2C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48" i="13" l="1"/>
  <c r="H48" i="13" s="1"/>
  <c r="G47" i="13"/>
  <c r="H47" i="13" s="1"/>
  <c r="D36" i="14"/>
  <c r="C36" i="14"/>
  <c r="B36" i="14"/>
  <c r="A36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D54" i="14"/>
  <c r="B54" i="14"/>
  <c r="A54" i="14"/>
  <c r="D53" i="14"/>
  <c r="B53" i="14"/>
  <c r="A53" i="14"/>
  <c r="D52" i="14"/>
  <c r="B52" i="14"/>
  <c r="A52" i="14"/>
  <c r="G12" i="13"/>
  <c r="F12" i="13"/>
  <c r="E12" i="13"/>
  <c r="D12" i="13"/>
  <c r="C12" i="13"/>
  <c r="B12" i="13"/>
  <c r="A12" i="13"/>
  <c r="G11" i="13"/>
  <c r="F11" i="13"/>
  <c r="E11" i="13"/>
  <c r="D11" i="13"/>
  <c r="C11" i="13"/>
  <c r="B11" i="13"/>
  <c r="A11" i="13"/>
  <c r="G17" i="13"/>
  <c r="F17" i="13"/>
  <c r="E17" i="13"/>
  <c r="D17" i="13"/>
  <c r="C17" i="13"/>
  <c r="B17" i="13"/>
  <c r="A17" i="13"/>
  <c r="E24" i="14"/>
  <c r="D24" i="14"/>
  <c r="C24" i="14"/>
  <c r="B24" i="14"/>
  <c r="A24" i="14"/>
  <c r="I54" i="16"/>
  <c r="E18" i="14"/>
  <c r="D18" i="14"/>
  <c r="C18" i="14"/>
  <c r="B18" i="14"/>
  <c r="A18" i="14"/>
  <c r="F27" i="9"/>
  <c r="I69" i="16"/>
  <c r="I68" i="16"/>
  <c r="I67" i="16"/>
  <c r="I66" i="16"/>
  <c r="I65" i="16"/>
  <c r="I64" i="16"/>
  <c r="I63" i="16"/>
  <c r="I62" i="16"/>
  <c r="I61" i="16"/>
  <c r="I60" i="16"/>
  <c r="I58" i="16"/>
  <c r="I57" i="16"/>
  <c r="I55" i="16"/>
  <c r="I53" i="16"/>
  <c r="I52" i="16"/>
  <c r="I51" i="16"/>
  <c r="I50" i="16"/>
  <c r="I49" i="16"/>
  <c r="I48" i="16"/>
  <c r="I47" i="16"/>
  <c r="I45" i="16"/>
  <c r="I44" i="16"/>
  <c r="I43" i="16"/>
  <c r="I42" i="16"/>
  <c r="I40" i="16"/>
  <c r="J68" i="16" s="1"/>
  <c r="I39" i="16"/>
  <c r="I38" i="16"/>
  <c r="I37" i="16"/>
  <c r="I34" i="16"/>
  <c r="I33" i="16"/>
  <c r="I32" i="16"/>
  <c r="I31" i="16"/>
  <c r="I30" i="16"/>
  <c r="I28" i="16"/>
  <c r="I27" i="16"/>
  <c r="I26" i="16"/>
  <c r="I25" i="16"/>
  <c r="I24" i="16"/>
  <c r="I23" i="16"/>
  <c r="I22" i="16"/>
  <c r="I20" i="16"/>
  <c r="I19" i="16"/>
  <c r="I18" i="16"/>
  <c r="I17" i="16"/>
  <c r="I16" i="16"/>
  <c r="I14" i="16"/>
  <c r="I13" i="16"/>
  <c r="I11" i="16"/>
  <c r="I10" i="16"/>
  <c r="I9" i="16"/>
  <c r="I8" i="16"/>
  <c r="J36" i="16" s="1"/>
  <c r="I7" i="16"/>
  <c r="J69" i="16" l="1"/>
  <c r="F30" i="9"/>
  <c r="F18" i="9"/>
  <c r="F21" i="9"/>
  <c r="F13" i="9"/>
  <c r="F23" i="9"/>
  <c r="F20" i="9"/>
  <c r="F25" i="9"/>
  <c r="F22" i="9"/>
  <c r="F15" i="9"/>
  <c r="F26" i="9"/>
  <c r="F24" i="9"/>
  <c r="F17" i="9"/>
  <c r="F19" i="9"/>
  <c r="F12" i="9"/>
  <c r="F14" i="9"/>
  <c r="F42" i="14"/>
  <c r="A45" i="13" l="1"/>
  <c r="F13" i="6"/>
  <c r="F12" i="6"/>
  <c r="F14" i="6"/>
  <c r="F11" i="6"/>
  <c r="F10" i="6"/>
  <c r="F30" i="7"/>
  <c r="F29" i="7"/>
  <c r="F28" i="7"/>
  <c r="F17" i="7"/>
  <c r="F20" i="7"/>
  <c r="F13" i="7"/>
  <c r="F19" i="7"/>
  <c r="F23" i="7"/>
  <c r="F24" i="7"/>
  <c r="F21" i="7"/>
  <c r="F22" i="7"/>
  <c r="F16" i="7"/>
  <c r="F14" i="7"/>
  <c r="F15" i="7"/>
  <c r="F18" i="7"/>
  <c r="F11" i="7"/>
  <c r="F12" i="7"/>
  <c r="F10" i="7"/>
  <c r="F41" i="9"/>
  <c r="F40" i="9"/>
  <c r="F39" i="9"/>
  <c r="F37" i="9"/>
  <c r="F38" i="9"/>
  <c r="F16" i="9"/>
  <c r="F28" i="9"/>
  <c r="F29" i="9"/>
  <c r="F10" i="9"/>
  <c r="F11" i="9"/>
  <c r="F9" i="9"/>
  <c r="F15" i="10"/>
  <c r="F13" i="10"/>
  <c r="F11" i="10"/>
  <c r="F10" i="10"/>
  <c r="F12" i="10"/>
  <c r="G11" i="8" l="1"/>
  <c r="H11" i="8" s="1"/>
  <c r="G13" i="8"/>
  <c r="H13" i="8" s="1"/>
  <c r="G14" i="8"/>
  <c r="H14" i="8" s="1"/>
  <c r="G12" i="8"/>
  <c r="H12" i="8" s="1"/>
  <c r="G10" i="8"/>
  <c r="H10" i="8" s="1"/>
  <c r="G28" i="5"/>
  <c r="G27" i="5"/>
  <c r="H27" i="5" s="1"/>
  <c r="G26" i="5"/>
  <c r="H26" i="5" s="1"/>
  <c r="G25" i="5"/>
  <c r="H25" i="5" s="1"/>
  <c r="G20" i="5"/>
  <c r="H20" i="5" s="1"/>
  <c r="G14" i="5"/>
  <c r="H19" i="5" s="1"/>
  <c r="G19" i="5"/>
  <c r="H18" i="5" s="1"/>
  <c r="G18" i="5"/>
  <c r="G17" i="5"/>
  <c r="G13" i="5"/>
  <c r="H15" i="5" s="1"/>
  <c r="G15" i="5"/>
  <c r="H14" i="5" s="1"/>
  <c r="G11" i="5"/>
  <c r="H13" i="5" s="1"/>
  <c r="G16" i="5"/>
  <c r="H12" i="5" s="1"/>
  <c r="G9" i="5"/>
  <c r="G12" i="5"/>
  <c r="G10" i="5"/>
  <c r="H9" i="5" s="1"/>
  <c r="G21" i="4"/>
  <c r="H21" i="4" s="1"/>
  <c r="G22" i="4"/>
  <c r="H22" i="4" s="1"/>
  <c r="G20" i="4"/>
  <c r="H20" i="4" s="1"/>
  <c r="G16" i="4"/>
  <c r="H16" i="4" s="1"/>
  <c r="G19" i="4"/>
  <c r="H19" i="4" s="1"/>
  <c r="G14" i="4"/>
  <c r="H14" i="4" s="1"/>
  <c r="G18" i="4"/>
  <c r="H18" i="4" s="1"/>
  <c r="G15" i="4"/>
  <c r="H15" i="4" s="1"/>
  <c r="G11" i="4"/>
  <c r="H11" i="4" s="1"/>
  <c r="G17" i="4"/>
  <c r="H17" i="4" s="1"/>
  <c r="G13" i="4"/>
  <c r="H13" i="4" s="1"/>
  <c r="G12" i="4"/>
  <c r="H12" i="4" s="1"/>
  <c r="G10" i="4"/>
  <c r="H10" i="4" s="1"/>
  <c r="G22" i="1"/>
  <c r="H22" i="1" s="1"/>
  <c r="G21" i="1"/>
  <c r="H21" i="1" s="1"/>
  <c r="G19" i="1"/>
  <c r="H19" i="1" s="1"/>
  <c r="G17" i="1"/>
  <c r="H17" i="1" s="1"/>
  <c r="G20" i="1"/>
  <c r="H20" i="1" s="1"/>
  <c r="G18" i="1"/>
  <c r="H18" i="1" s="1"/>
  <c r="K12" i="1"/>
  <c r="G12" i="1"/>
  <c r="H12" i="1" s="1"/>
  <c r="G10" i="1"/>
  <c r="H12" i="13"/>
  <c r="H11" i="13"/>
  <c r="G41" i="13"/>
  <c r="H16" i="5" l="1"/>
  <c r="H17" i="5"/>
  <c r="H10" i="5"/>
  <c r="H11" i="5"/>
  <c r="H28" i="5"/>
  <c r="F14" i="10" l="1"/>
  <c r="G18" i="13" l="1"/>
  <c r="D69" i="14"/>
  <c r="B69" i="14"/>
  <c r="A69" i="14"/>
  <c r="D68" i="14"/>
  <c r="B68" i="14"/>
  <c r="A68" i="14"/>
  <c r="D67" i="14"/>
  <c r="B67" i="14"/>
  <c r="A67" i="14"/>
  <c r="D66" i="14"/>
  <c r="B66" i="14"/>
  <c r="A66" i="14"/>
  <c r="D65" i="14"/>
  <c r="B65" i="14"/>
  <c r="A65" i="14"/>
  <c r="A64" i="14"/>
  <c r="F18" i="14"/>
  <c r="F30" i="14"/>
  <c r="E35" i="14"/>
  <c r="D35" i="14"/>
  <c r="C35" i="14"/>
  <c r="B35" i="14"/>
  <c r="A35" i="14"/>
  <c r="F24" i="14"/>
  <c r="E11" i="14"/>
  <c r="D11" i="14"/>
  <c r="C11" i="14"/>
  <c r="B11" i="14"/>
  <c r="A11" i="14"/>
  <c r="H41" i="13"/>
  <c r="G42" i="13"/>
  <c r="H42" i="13" s="1"/>
  <c r="G30" i="13"/>
  <c r="H30" i="13" s="1"/>
  <c r="G29" i="13"/>
  <c r="H29" i="13" s="1"/>
  <c r="G35" i="13" l="1"/>
  <c r="H35" i="13" s="1"/>
  <c r="E47" i="14"/>
  <c r="D47" i="14"/>
  <c r="C47" i="14"/>
  <c r="B47" i="14"/>
  <c r="A47" i="14"/>
  <c r="F36" i="14"/>
  <c r="G36" i="13"/>
  <c r="H36" i="13" s="1"/>
  <c r="A6" i="10"/>
  <c r="K18" i="4"/>
  <c r="K19" i="4"/>
  <c r="K20" i="4"/>
  <c r="K21" i="4"/>
  <c r="K22" i="4"/>
  <c r="K20" i="5" l="1"/>
  <c r="K19" i="5"/>
  <c r="K18" i="5"/>
  <c r="K17" i="5"/>
  <c r="K16" i="5"/>
  <c r="K15" i="5"/>
  <c r="K14" i="5"/>
  <c r="K13" i="5"/>
  <c r="K12" i="5"/>
  <c r="K11" i="5"/>
  <c r="K10" i="5"/>
  <c r="K14" i="8" l="1"/>
  <c r="K13" i="8"/>
  <c r="F10" i="13"/>
  <c r="E10" i="13"/>
  <c r="D10" i="13"/>
  <c r="C10" i="13"/>
  <c r="B10" i="13"/>
  <c r="A10" i="13"/>
  <c r="F9" i="13"/>
  <c r="E9" i="13"/>
  <c r="D9" i="13"/>
  <c r="C9" i="13"/>
  <c r="B9" i="13"/>
  <c r="A9" i="13"/>
  <c r="A7" i="13"/>
  <c r="K22" i="1" l="1"/>
  <c r="K21" i="1"/>
  <c r="K20" i="1"/>
  <c r="K19" i="1"/>
  <c r="K18" i="1"/>
  <c r="K17" i="1"/>
  <c r="G10" i="13" l="1"/>
  <c r="G9" i="13"/>
  <c r="K12" i="8"/>
  <c r="K11" i="8"/>
  <c r="K10" i="8"/>
  <c r="K9" i="5"/>
  <c r="K17" i="4"/>
  <c r="K16" i="4"/>
  <c r="K15" i="4"/>
  <c r="K14" i="4"/>
  <c r="K13" i="4"/>
  <c r="K12" i="4"/>
  <c r="K11" i="4"/>
  <c r="K10" i="4"/>
  <c r="H10" i="1"/>
  <c r="G11" i="1"/>
  <c r="H11" i="1" s="1"/>
  <c r="H17" i="13" l="1"/>
  <c r="A4" i="8"/>
  <c r="A4" i="5"/>
  <c r="A4" i="4"/>
  <c r="K26" i="5" l="1"/>
  <c r="K27" i="5"/>
  <c r="K28" i="5"/>
  <c r="K11" i="1" l="1"/>
  <c r="F47" i="14" l="1"/>
  <c r="A4" i="6"/>
  <c r="A4" i="12" s="1"/>
  <c r="A4" i="7"/>
  <c r="A4" i="9"/>
  <c r="A1" i="7"/>
  <c r="A2" i="7"/>
  <c r="F24" i="13"/>
  <c r="E24" i="13"/>
  <c r="D24" i="13"/>
  <c r="C24" i="13"/>
  <c r="B24" i="13"/>
  <c r="A24" i="13"/>
  <c r="F23" i="13"/>
  <c r="E23" i="13"/>
  <c r="D23" i="13"/>
  <c r="C23" i="13"/>
  <c r="B23" i="13"/>
  <c r="A23" i="13"/>
  <c r="H18" i="13"/>
  <c r="F12" i="14" l="1"/>
  <c r="G23" i="13" l="1"/>
  <c r="H23" i="13" s="1"/>
  <c r="G24" i="13"/>
  <c r="H24" i="13" s="1"/>
  <c r="K10" i="1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G40" i="13" l="1"/>
  <c r="G39" i="13"/>
  <c r="E46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0" i="14"/>
  <c r="D10" i="14"/>
  <c r="C10" i="14"/>
  <c r="B10" i="14"/>
  <c r="A1" i="14"/>
  <c r="A6" i="6"/>
  <c r="A2" i="6"/>
  <c r="A1" i="6"/>
  <c r="A1" i="12" s="1"/>
  <c r="A6" i="7" l="1"/>
  <c r="A6" i="9"/>
  <c r="A2" i="9"/>
  <c r="A1" i="9"/>
  <c r="A1" i="5"/>
  <c r="A2" i="5"/>
  <c r="A6" i="5"/>
  <c r="K25" i="5" l="1"/>
  <c r="D51" i="14" l="1"/>
  <c r="B51" i="14"/>
  <c r="A51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A34" i="13"/>
  <c r="B34" i="13"/>
  <c r="C34" i="13"/>
  <c r="D34" i="13"/>
  <c r="E34" i="13"/>
  <c r="F34" i="13"/>
  <c r="D46" i="14" l="1"/>
  <c r="C46" i="14"/>
  <c r="B46" i="14"/>
  <c r="A46" i="14"/>
  <c r="A44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<sst xmlns="http://schemas.openxmlformats.org/spreadsheetml/2006/main" count="908" uniqueCount="215">
  <si>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</si>
  <si>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</si>
  <si>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</si>
  <si>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</si>
  <si>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</si>
  <si>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</si>
  <si>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</si>
  <si>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</si>
  <si>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</si>
  <si>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</si>
  <si>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</si>
  <si>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</si>
  <si>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</si>
  <si>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</si>
  <si>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</si>
  <si>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</si>
  <si>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</si>
  <si>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</si>
  <si>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</si>
  <si>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</si>
  <si>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</si>
  <si>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</si>
  <si>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</si>
  <si>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</si>
  <si>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</si>
  <si>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</si>
  <si>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</si>
  <si>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</si>
  <si>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</si>
  <si>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</si>
  <si>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</si>
  <si>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</si>
  <si>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98- 99- 00- 01 - 02 - 03 y 04)</t>
  </si>
  <si>
    <t>CABALLEROS MENORES (Clases 05 - 06 y 07)</t>
  </si>
  <si>
    <t>CABALLEROS MENORES DE 13 AÑOS (CLASES 10 Y POSTERIROES)</t>
  </si>
  <si>
    <t>ALBATROS - CABALLEROS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</si>
  <si>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</si>
  <si>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</si>
  <si>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</si>
  <si>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</si>
  <si>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CABALLEROS MENORES DE 15 AÑOS (Clases 08 y Posteriores)</t>
  </si>
  <si>
    <t>DAMAS CATEGORIA JUVENILES Y MENORES</t>
  </si>
  <si>
    <t>DAMAS MENORES DE 15 AÑOS (Clases 08 y Posteriores)</t>
  </si>
  <si>
    <t>8° FECHA DEL RANKING</t>
  </si>
  <si>
    <t>GOLFISTAS INTEGRADOS</t>
  </si>
  <si>
    <t>ML</t>
  </si>
  <si>
    <t>TANDIL</t>
  </si>
  <si>
    <t>GOLF CLUB</t>
  </si>
  <si>
    <t>DOMINGO 03 DE SEPTIEMBRE DE 2023</t>
  </si>
  <si>
    <t>9° FECHA DEL RANKING</t>
  </si>
  <si>
    <t>MICHELINI RAMIRO</t>
  </si>
  <si>
    <t>TGC</t>
  </si>
  <si>
    <t>NASSR TOMAS FRANCISCO</t>
  </si>
  <si>
    <t>MDPGC</t>
  </si>
  <si>
    <t>MICHELLI TOMAS</t>
  </si>
  <si>
    <t>EVTGC</t>
  </si>
  <si>
    <t>RECAREY FRANCO NAHUEL</t>
  </si>
  <si>
    <t>GOTI JULIO</t>
  </si>
  <si>
    <t>REPETTO JUAN CRUZ</t>
  </si>
  <si>
    <t>BERCHOT TOMAS</t>
  </si>
  <si>
    <t>PEREZ SANTANDREA FERMIN</t>
  </si>
  <si>
    <t>LEOFANTI DANTE SALVADOR</t>
  </si>
  <si>
    <t>SPGC</t>
  </si>
  <si>
    <t>GIMENEZ QUIROGA GONZALO</t>
  </si>
  <si>
    <t>NGC</t>
  </si>
  <si>
    <t>SAFE FRANCO</t>
  </si>
  <si>
    <t>CSCPGB</t>
  </si>
  <si>
    <t>TOBLER SANTIAGO</t>
  </si>
  <si>
    <t>SARASOLA JOSE MANUEL</t>
  </si>
  <si>
    <t>GCD</t>
  </si>
  <si>
    <t>SALVI BENICIO</t>
  </si>
  <si>
    <t>MORUA CARIAC SANTIAGO</t>
  </si>
  <si>
    <t>SALANITRO TOMAS</t>
  </si>
  <si>
    <t>DATOLA SANTINO</t>
  </si>
  <si>
    <t>GRANDINETTI ANTONIO</t>
  </si>
  <si>
    <t>CARACOIX PEDRO</t>
  </si>
  <si>
    <t>MALAGA MATIAS</t>
  </si>
  <si>
    <t>FLUGEL LUCAS IGNACIO</t>
  </si>
  <si>
    <t>POLLERO CHRISTENSEN SIMON</t>
  </si>
  <si>
    <t>GUERENDIAIN FERMIN</t>
  </si>
  <si>
    <t>PATTI NICOLAS</t>
  </si>
  <si>
    <t>SALVI SANTINO</t>
  </si>
  <si>
    <t>CRUZ COSME</t>
  </si>
  <si>
    <t>DURINGER BENJAMIN</t>
  </si>
  <si>
    <t>RAMPEZZOTTI BARTOLOME</t>
  </si>
  <si>
    <t>LANDI AGUSTIN</t>
  </si>
  <si>
    <t>TOBLER GONZALO</t>
  </si>
  <si>
    <t>JARQUE FELIPE</t>
  </si>
  <si>
    <t>GOTI MIGUEL</t>
  </si>
  <si>
    <t>PALENCIA EMILIO</t>
  </si>
  <si>
    <t>LEOFANTI RENZO</t>
  </si>
  <si>
    <t>TRIGO BENJAMIN</t>
  </si>
  <si>
    <t>PROBICITO IGNACIO</t>
  </si>
  <si>
    <t>SARASOLA FEDERICO</t>
  </si>
  <si>
    <t>CRUZ AUGUSTO</t>
  </si>
  <si>
    <t>JUAREZ GOÑI FRANCISCO</t>
  </si>
  <si>
    <t>HAUQUI JUAN IGNACIO</t>
  </si>
  <si>
    <t>PATTI VICENTE</t>
  </si>
  <si>
    <t>COSTANTINO FELIPE VALENTIN</t>
  </si>
  <si>
    <t>MARTIN IARA</t>
  </si>
  <si>
    <t>CMDP</t>
  </si>
  <si>
    <t>RAMPOLDI SARA ALESSIA</t>
  </si>
  <si>
    <t>OLIVERI ANGELINA</t>
  </si>
  <si>
    <t>POLITA NUÑEZ MAITE</t>
  </si>
  <si>
    <t>MORAN ASTESANO VALENTINA</t>
  </si>
  <si>
    <t>STIER RENATA</t>
  </si>
  <si>
    <t>DEPREZ UMMA</t>
  </si>
  <si>
    <t>BIONDELLI ALLEGRA</t>
  </si>
  <si>
    <t>DANIEL KATJA</t>
  </si>
  <si>
    <t>PORCEL ALFONSINA</t>
  </si>
  <si>
    <t>TRIGO FELICITAS</t>
  </si>
  <si>
    <t>MA KARTHE PUCILLO MIA</t>
  </si>
  <si>
    <t>ALEMAN BENJAMIN</t>
  </si>
  <si>
    <t>CHAURA MAXIMO</t>
  </si>
  <si>
    <t>DO COBO MAXIMO</t>
  </si>
  <si>
    <t>DA SILVA ANTONIO</t>
  </si>
  <si>
    <t>RIVERA PEDRO</t>
  </si>
  <si>
    <t>ECHEGOYEN JAIME</t>
  </si>
  <si>
    <t>CICCOLA FRANCESCO</t>
  </si>
  <si>
    <t>CASTRO SANTINO</t>
  </si>
  <si>
    <t>PARASUCO AXEL GONZALO</t>
  </si>
  <si>
    <t>HAUQUI MANUEL</t>
  </si>
  <si>
    <t>GOTI ALFONSO</t>
  </si>
  <si>
    <t>MONTENEGRO GIL BENJAMIN</t>
  </si>
  <si>
    <t>CHOCO HIPOLITO</t>
  </si>
  <si>
    <t>MORELLO JUAN</t>
  </si>
  <si>
    <t>MUNAR FELIX</t>
  </si>
  <si>
    <t>HARDOY MARTIN</t>
  </si>
  <si>
    <t>RODRIGUEZ FERRERO JUAN MARTIN</t>
  </si>
  <si>
    <t>CEGL</t>
  </si>
  <si>
    <t>FALCON PERRETTI ORESTE JONAS</t>
  </si>
  <si>
    <t>ARBELECHE ISIDRO FERMIN</t>
  </si>
  <si>
    <t>MASTROVITO FRANCISCO</t>
  </si>
  <si>
    <t>LAGOS TOMAS</t>
  </si>
  <si>
    <t>SIGILLITO LOB ADOLFO</t>
  </si>
  <si>
    <t>CACERES MATEO</t>
  </si>
  <si>
    <t>BERROETA SEGUNDO</t>
  </si>
  <si>
    <t>ALONSO MANUEL</t>
  </si>
  <si>
    <t>SIGILLITO LOB SALVADOR</t>
  </si>
  <si>
    <t>REYNOSO URIEL</t>
  </si>
  <si>
    <t>VALLE FELIPE</t>
  </si>
  <si>
    <t>ECHEGOYEN CIRILO</t>
  </si>
  <si>
    <t>FREIJO AGUSTIN</t>
  </si>
  <si>
    <t>RAMPEZZOTTI JUSTINA</t>
  </si>
  <si>
    <t>POLIFRONI CONSTANZA</t>
  </si>
  <si>
    <t>PORCEL MARGARITA</t>
  </si>
  <si>
    <t>LEOFANTI BIANCA EMILIA</t>
  </si>
  <si>
    <t>LAPETINA ZOE</t>
  </si>
  <si>
    <t>VIOLA MAYER CHARO</t>
  </si>
  <si>
    <t>JUAREZ GOÑI BENJAMIN</t>
  </si>
  <si>
    <t>RIVAS BAUTISTA</t>
  </si>
  <si>
    <t>LAMORTE JUAN SEBASTIAN</t>
  </si>
  <si>
    <t>CG</t>
  </si>
  <si>
    <t>SARASOLA PEDRO</t>
  </si>
  <si>
    <t>BUSTILLO BELISARIO</t>
  </si>
  <si>
    <t>PORCEL RENZO</t>
  </si>
  <si>
    <t>HAUQUI SANTIAGO</t>
  </si>
  <si>
    <t>MATHIEU HILARIO</t>
  </si>
  <si>
    <t>MORELLO BAUTISTA</t>
  </si>
  <si>
    <t>ALVAREZ AXEL JEJUS</t>
  </si>
  <si>
    <t>MATHIEU TORIBIO</t>
  </si>
  <si>
    <t>FALLICO GONZALEZ JOAQUIN</t>
  </si>
  <si>
    <t>VIGLIANCHINO ORONA LORENZO</t>
  </si>
  <si>
    <t>BUSTILLO MANUEL</t>
  </si>
  <si>
    <t>HEIZENREDER CIRO</t>
  </si>
  <si>
    <t>VGGC</t>
  </si>
  <si>
    <t>CANNELLI ESMERALDA</t>
  </si>
  <si>
    <t>VIOLA MAYER LOLA</t>
  </si>
  <si>
    <t>PRESSO PEREYRA OLIVIA</t>
  </si>
  <si>
    <t>BUSTILLO SANTOS</t>
  </si>
  <si>
    <t>DESIMONE AGUSTIN</t>
  </si>
  <si>
    <t>HARPER TUBIO JUAN BAUTISTA</t>
  </si>
  <si>
    <t>HOPE CRISTOBAL</t>
  </si>
  <si>
    <t>MAYORANO ISABELLA</t>
  </si>
  <si>
    <t>GREEN MAGDALENA</t>
  </si>
  <si>
    <t>GREEN PILAR</t>
  </si>
  <si>
    <t>MORIXE ELOISA</t>
  </si>
  <si>
    <t>SANCHEZ MOLINA GONZALO</t>
  </si>
  <si>
    <t>VERELLEN TRINIDAD</t>
  </si>
  <si>
    <t>PALOMO THIAGO</t>
  </si>
  <si>
    <t>RODRIGUEZ FERRERO SANTIAGO</t>
  </si>
  <si>
    <t>ORTIZ LEONEL</t>
  </si>
  <si>
    <t>BARRAGAN LEOFANTI BENICIO</t>
  </si>
  <si>
    <t>BIONDELLI BOSSO ANGELINA</t>
  </si>
  <si>
    <t>ECHEGOYEN GENARO</t>
  </si>
  <si>
    <t>ECHEGOYEN HILARIO</t>
  </si>
  <si>
    <t>DANUNZIO MATIAS</t>
  </si>
  <si>
    <t>KEEGAARD LISANDRO</t>
  </si>
  <si>
    <t>RETTA PEDRO JOSE</t>
  </si>
  <si>
    <t>ROCCA LISANDRO</t>
  </si>
  <si>
    <t>TANDIL GOLF CLUB</t>
  </si>
  <si>
    <r>
      <t xml:space="preserve">8°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</si>
  <si>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35  +  35  =  70</t>
  </si>
  <si>
    <t>HOYO 1</t>
  </si>
  <si>
    <r>
      <t xml:space="preserve">CABALLEROS M-13 (CLASES 2010 Y POSTERIORES) </t>
    </r>
    <r>
      <rPr>
        <b/>
        <sz val="8"/>
        <color rgb="FFFF0000"/>
        <rFont val="Arial"/>
        <family val="2"/>
      </rPr>
      <t>- BOCHAS ROJAS -</t>
    </r>
  </si>
  <si>
    <r>
      <t xml:space="preserve">CABALLEROS M-15 (CLASES 08 Y 09) </t>
    </r>
    <r>
      <rPr>
        <b/>
        <sz val="8"/>
        <color rgb="FF0070C0"/>
        <rFont val="Arial"/>
        <family val="2"/>
      </rPr>
      <t>- BOCHAS AZULES -</t>
    </r>
  </si>
  <si>
    <t>CABALLEROS M-18 (CLASES 05 - 06  Y  07) - BOCHAS AZULES -</t>
  </si>
  <si>
    <r>
      <t xml:space="preserve">CABALLEROS JUV (CLASES 98 - 99 - 00- 01 - 02 - 03 Y 04) </t>
    </r>
    <r>
      <rPr>
        <b/>
        <sz val="8"/>
        <color rgb="FF0070C0"/>
        <rFont val="Arial"/>
        <family val="2"/>
      </rPr>
      <t>- BOCHAS AZULES -</t>
    </r>
  </si>
  <si>
    <t>DAMAS  M-18 (CLASES 05 - 06 Y 07)</t>
  </si>
  <si>
    <t>DAMAS  M-15 (CLASES 08 Y POSTERIORES)</t>
  </si>
  <si>
    <t>9° FECHA DEL RANKING - MENORES SIN HANDICAP -</t>
  </si>
  <si>
    <t>CATEGORIA EAGLES (CLASES 2012 y 2013)</t>
  </si>
  <si>
    <t>CATEGORIA BIRDIES (CLASES 2014 Y POSTERIORES)</t>
  </si>
  <si>
    <t xml:space="preserve"> CATEGORIA PRINCIPIANTES (5 HOYOS)</t>
  </si>
  <si>
    <t>HOYO 10</t>
  </si>
  <si>
    <t>PROMOCIONALES A HCP</t>
  </si>
  <si>
    <t>CATEGORIA ALBATROS (CLASES 10 y 11)</t>
  </si>
  <si>
    <t>ABBATE FRANCISCO</t>
  </si>
  <si>
    <t>P</t>
  </si>
  <si>
    <r>
      <t>ALEMAN BENJAMIN</t>
    </r>
    <r>
      <rPr>
        <b/>
        <sz val="10"/>
        <color rgb="FF008000"/>
        <rFont val="Arial"/>
        <family val="2"/>
      </rPr>
      <t xml:space="preserve"> (HIZO 1 10)</t>
    </r>
  </si>
  <si>
    <r>
      <t xml:space="preserve">DO COBO MAXIMO </t>
    </r>
    <r>
      <rPr>
        <b/>
        <sz val="10"/>
        <color rgb="FF008000"/>
        <rFont val="Arial"/>
        <family val="2"/>
      </rPr>
      <t>(HIZO 2 10)</t>
    </r>
  </si>
  <si>
    <r>
      <t xml:space="preserve">ECHEGOYEN JAIME </t>
    </r>
    <r>
      <rPr>
        <b/>
        <sz val="10"/>
        <color rgb="FF008000"/>
        <rFont val="Arial"/>
        <family val="2"/>
      </rPr>
      <t>(HIZO 2 10)</t>
    </r>
  </si>
  <si>
    <t>PELLIZZARI TOMAS</t>
  </si>
  <si>
    <t>L</t>
  </si>
  <si>
    <t>ROTONDA GENNARO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</si>
</sst>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Arial1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b/>
      <sz val="8"/>
      <color indexed="10"/>
      <name val="Arial"/>
      <family val="2"/>
    </font>
    <font>
      <b/>
      <sz val="13"/>
      <color rgb="FFFF0000"/>
      <name val="Arial"/>
      <family val="2"/>
    </font>
    <font>
      <b/>
      <sz val="10"/>
      <color rgb="FF008000"/>
      <name val="Arial"/>
      <family val="2"/>
    </font>
    <font>
      <b/>
      <sz val="8"/>
      <color rgb="FFFF0000"/>
      <name val="Arial1"/>
    </font>
    <font>
      <b/>
      <i/>
      <sz val="15"/>
      <color indexed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29" xfId="0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3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31" xfId="0" applyFont="1" applyFill="1" applyBorder="1"/>
    <xf numFmtId="0" fontId="11" fillId="0" borderId="32" xfId="0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2" fillId="0" borderId="29" xfId="0" applyFont="1" applyFill="1" applyBorder="1"/>
    <xf numFmtId="164" fontId="7" fillId="0" borderId="32" xfId="0" applyNumberFormat="1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" fontId="5" fillId="0" borderId="33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37" fillId="0" borderId="0" xfId="0" applyFont="1"/>
    <xf numFmtId="0" fontId="38" fillId="0" borderId="0" xfId="0" applyFont="1" applyAlignment="1">
      <alignment horizontal="center"/>
    </xf>
    <xf numFmtId="20" fontId="37" fillId="0" borderId="16" xfId="0" applyNumberFormat="1" applyFont="1" applyBorder="1" applyAlignment="1">
      <alignment horizontal="center" vertical="center"/>
    </xf>
    <xf numFmtId="0" fontId="37" fillId="0" borderId="38" xfId="0" applyFont="1" applyBorder="1" applyAlignment="1">
      <alignment vertical="center"/>
    </xf>
    <xf numFmtId="166" fontId="37" fillId="0" borderId="38" xfId="0" applyNumberFormat="1" applyFont="1" applyBorder="1" applyAlignment="1">
      <alignment horizontal="center" vertical="center"/>
    </xf>
    <xf numFmtId="0" fontId="37" fillId="12" borderId="38" xfId="0" applyFont="1" applyFill="1" applyBorder="1"/>
    <xf numFmtId="166" fontId="39" fillId="0" borderId="39" xfId="3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7" fillId="0" borderId="2" xfId="0" applyFont="1" applyBorder="1" applyAlignment="1">
      <alignment vertical="center"/>
    </xf>
    <xf numFmtId="0" fontId="37" fillId="12" borderId="2" xfId="0" applyFont="1" applyFill="1" applyBorder="1"/>
    <xf numFmtId="166" fontId="37" fillId="0" borderId="2" xfId="0" applyNumberFormat="1" applyFont="1" applyBorder="1" applyAlignment="1">
      <alignment horizontal="center"/>
    </xf>
    <xf numFmtId="166" fontId="37" fillId="0" borderId="4" xfId="0" applyNumberFormat="1" applyFont="1" applyBorder="1" applyAlignment="1">
      <alignment horizontal="center"/>
    </xf>
    <xf numFmtId="0" fontId="37" fillId="0" borderId="32" xfId="0" applyFont="1" applyBorder="1" applyAlignment="1">
      <alignment vertical="center"/>
    </xf>
    <xf numFmtId="0" fontId="37" fillId="12" borderId="32" xfId="0" applyFont="1" applyFill="1" applyBorder="1"/>
    <xf numFmtId="166" fontId="37" fillId="0" borderId="32" xfId="0" applyNumberFormat="1" applyFont="1" applyBorder="1" applyAlignment="1">
      <alignment horizontal="center"/>
    </xf>
    <xf numFmtId="166" fontId="37" fillId="0" borderId="40" xfId="0" applyNumberFormat="1" applyFont="1" applyBorder="1" applyAlignment="1">
      <alignment horizontal="center"/>
    </xf>
    <xf numFmtId="0" fontId="37" fillId="0" borderId="43" xfId="0" applyFont="1" applyBorder="1" applyAlignment="1">
      <alignment vertical="center"/>
    </xf>
    <xf numFmtId="0" fontId="37" fillId="0" borderId="44" xfId="0" applyFont="1" applyBorder="1" applyAlignment="1">
      <alignment vertical="center"/>
    </xf>
    <xf numFmtId="166" fontId="37" fillId="0" borderId="44" xfId="0" applyNumberFormat="1" applyFont="1" applyBorder="1" applyAlignment="1">
      <alignment horizontal="center" vertical="center"/>
    </xf>
    <xf numFmtId="166" fontId="37" fillId="0" borderId="45" xfId="0" applyNumberFormat="1" applyFont="1" applyBorder="1" applyAlignment="1">
      <alignment horizontal="center" vertical="center"/>
    </xf>
    <xf numFmtId="20" fontId="37" fillId="0" borderId="0" xfId="0" applyNumberFormat="1" applyFont="1"/>
    <xf numFmtId="0" fontId="37" fillId="0" borderId="3" xfId="0" applyFont="1" applyBorder="1" applyAlignment="1">
      <alignment vertical="center"/>
    </xf>
    <xf numFmtId="166" fontId="37" fillId="0" borderId="2" xfId="0" applyNumberFormat="1" applyFont="1" applyBorder="1" applyAlignment="1">
      <alignment horizontal="center" vertical="center"/>
    </xf>
    <xf numFmtId="166" fontId="37" fillId="0" borderId="4" xfId="0" applyNumberFormat="1" applyFont="1" applyBorder="1" applyAlignment="1">
      <alignment horizontal="center" vertical="center"/>
    </xf>
    <xf numFmtId="0" fontId="37" fillId="0" borderId="2" xfId="0" applyFont="1" applyBorder="1"/>
    <xf numFmtId="0" fontId="37" fillId="0" borderId="4" xfId="0" applyFont="1" applyBorder="1"/>
    <xf numFmtId="0" fontId="37" fillId="0" borderId="31" xfId="0" applyFont="1" applyBorder="1" applyAlignment="1">
      <alignment vertical="center"/>
    </xf>
    <xf numFmtId="166" fontId="37" fillId="0" borderId="32" xfId="0" applyNumberFormat="1" applyFont="1" applyBorder="1" applyAlignment="1">
      <alignment horizontal="center" vertical="center"/>
    </xf>
    <xf numFmtId="166" fontId="37" fillId="0" borderId="40" xfId="0" applyNumberFormat="1" applyFont="1" applyBorder="1" applyAlignment="1">
      <alignment horizontal="center" vertical="center"/>
    </xf>
    <xf numFmtId="0" fontId="37" fillId="0" borderId="44" xfId="0" applyFont="1" applyBorder="1"/>
    <xf numFmtId="0" fontId="37" fillId="0" borderId="45" xfId="0" applyFont="1" applyBorder="1"/>
    <xf numFmtId="0" fontId="37" fillId="0" borderId="32" xfId="0" applyFont="1" applyBorder="1"/>
    <xf numFmtId="0" fontId="37" fillId="0" borderId="40" xfId="0" applyFont="1" applyBorder="1"/>
    <xf numFmtId="20" fontId="37" fillId="0" borderId="29" xfId="0" applyNumberFormat="1" applyFont="1" applyBorder="1" applyAlignment="1">
      <alignment horizontal="center" vertical="center"/>
    </xf>
    <xf numFmtId="0" fontId="38" fillId="13" borderId="8" xfId="0" applyFont="1" applyFill="1" applyBorder="1" applyAlignment="1">
      <alignment horizontal="center"/>
    </xf>
    <xf numFmtId="166" fontId="39" fillId="0" borderId="2" xfId="3" applyNumberFormat="1" applyFont="1" applyBorder="1" applyAlignment="1">
      <alignment horizontal="center" vertical="center"/>
    </xf>
    <xf numFmtId="165" fontId="39" fillId="0" borderId="2" xfId="3" applyFont="1" applyBorder="1" applyAlignment="1">
      <alignment vertical="center"/>
    </xf>
    <xf numFmtId="166" fontId="39" fillId="0" borderId="4" xfId="3" applyNumberFormat="1" applyFont="1" applyBorder="1" applyAlignment="1">
      <alignment horizontal="center" vertical="center"/>
    </xf>
    <xf numFmtId="0" fontId="37" fillId="14" borderId="2" xfId="0" applyFont="1" applyFill="1" applyBorder="1" applyAlignment="1">
      <alignment vertical="center"/>
    </xf>
    <xf numFmtId="165" fontId="39" fillId="14" borderId="32" xfId="3" applyFont="1" applyFill="1" applyBorder="1" applyAlignment="1">
      <alignment vertical="center"/>
    </xf>
    <xf numFmtId="166" fontId="39" fillId="0" borderId="32" xfId="3" applyNumberFormat="1" applyFont="1" applyBorder="1" applyAlignment="1">
      <alignment horizontal="center" vertical="center"/>
    </xf>
    <xf numFmtId="0" fontId="37" fillId="14" borderId="32" xfId="0" applyFont="1" applyFill="1" applyBorder="1" applyAlignment="1">
      <alignment vertical="center"/>
    </xf>
    <xf numFmtId="166" fontId="39" fillId="0" borderId="40" xfId="3" applyNumberFormat="1" applyFont="1" applyBorder="1" applyAlignment="1">
      <alignment horizontal="center" vertical="center"/>
    </xf>
    <xf numFmtId="166" fontId="39" fillId="0" borderId="44" xfId="3" applyNumberFormat="1" applyFont="1" applyBorder="1" applyAlignment="1">
      <alignment horizontal="center" vertical="center"/>
    </xf>
    <xf numFmtId="166" fontId="39" fillId="0" borderId="45" xfId="3" applyNumberFormat="1" applyFont="1" applyBorder="1" applyAlignment="1">
      <alignment horizontal="center" vertical="center"/>
    </xf>
    <xf numFmtId="166" fontId="37" fillId="0" borderId="2" xfId="0" quotePrefix="1" applyNumberFormat="1" applyFont="1" applyBorder="1" applyAlignment="1">
      <alignment horizontal="center" vertical="center"/>
    </xf>
    <xf numFmtId="166" fontId="37" fillId="0" borderId="4" xfId="0" quotePrefix="1" applyNumberFormat="1" applyFont="1" applyBorder="1" applyAlignment="1">
      <alignment horizontal="center" vertical="center"/>
    </xf>
    <xf numFmtId="0" fontId="37" fillId="0" borderId="24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166" fontId="37" fillId="0" borderId="25" xfId="0" quotePrefix="1" applyNumberFormat="1" applyFont="1" applyBorder="1" applyAlignment="1">
      <alignment horizontal="center" vertical="center"/>
    </xf>
    <xf numFmtId="166" fontId="37" fillId="0" borderId="48" xfId="0" quotePrefix="1" applyNumberFormat="1" applyFont="1" applyBorder="1" applyAlignment="1">
      <alignment horizontal="center" vertical="center"/>
    </xf>
    <xf numFmtId="20" fontId="37" fillId="0" borderId="49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14" borderId="2" xfId="0" applyFont="1" applyFill="1" applyBorder="1"/>
    <xf numFmtId="20" fontId="37" fillId="0" borderId="17" xfId="0" applyNumberFormat="1" applyFont="1" applyBorder="1" applyAlignment="1">
      <alignment horizontal="center" vertical="center"/>
    </xf>
    <xf numFmtId="0" fontId="37" fillId="0" borderId="50" xfId="0" applyFont="1" applyBorder="1" applyAlignment="1">
      <alignment vertical="center"/>
    </xf>
    <xf numFmtId="0" fontId="37" fillId="0" borderId="25" xfId="0" applyFont="1" applyBorder="1"/>
    <xf numFmtId="166" fontId="37" fillId="0" borderId="25" xfId="0" applyNumberFormat="1" applyFont="1" applyBorder="1" applyAlignment="1">
      <alignment horizontal="center"/>
    </xf>
    <xf numFmtId="0" fontId="37" fillId="15" borderId="2" xfId="0" applyFont="1" applyFill="1" applyBorder="1"/>
    <xf numFmtId="166" fontId="37" fillId="0" borderId="25" xfId="0" applyNumberFormat="1" applyFont="1" applyBorder="1" applyAlignment="1">
      <alignment horizontal="center" vertical="center"/>
    </xf>
    <xf numFmtId="166" fontId="37" fillId="0" borderId="48" xfId="0" applyNumberFormat="1" applyFont="1" applyBorder="1" applyAlignment="1">
      <alignment horizontal="center" vertical="center"/>
    </xf>
    <xf numFmtId="0" fontId="38" fillId="13" borderId="1" xfId="0" applyFont="1" applyFill="1" applyBorder="1" applyAlignment="1">
      <alignment horizontal="center"/>
    </xf>
    <xf numFmtId="0" fontId="38" fillId="16" borderId="1" xfId="0" applyFont="1" applyFill="1" applyBorder="1" applyAlignment="1">
      <alignment horizontal="center"/>
    </xf>
    <xf numFmtId="0" fontId="37" fillId="0" borderId="0" xfId="0" applyFont="1" applyAlignment="1">
      <alignment vertical="center"/>
    </xf>
    <xf numFmtId="0" fontId="16" fillId="0" borderId="0" xfId="0" applyFont="1"/>
    <xf numFmtId="0" fontId="37" fillId="0" borderId="0" xfId="0" applyFont="1" applyAlignment="1">
      <alignment horizontal="center" vertical="center"/>
    </xf>
    <xf numFmtId="166" fontId="3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1" fontId="5" fillId="0" borderId="27" xfId="0" applyNumberFormat="1" applyFont="1" applyFill="1" applyBorder="1" applyAlignment="1">
      <alignment horizontal="center"/>
    </xf>
    <xf numFmtId="0" fontId="41" fillId="6" borderId="44" xfId="0" applyFont="1" applyFill="1" applyBorder="1" applyAlignment="1">
      <alignment vertical="center"/>
    </xf>
    <xf numFmtId="0" fontId="41" fillId="6" borderId="32" xfId="0" applyFont="1" applyFill="1" applyBorder="1" applyAlignment="1">
      <alignment vertical="center"/>
    </xf>
    <xf numFmtId="0" fontId="41" fillId="6" borderId="2" xfId="0" applyFont="1" applyFill="1" applyBorder="1" applyAlignment="1">
      <alignment vertical="center"/>
    </xf>
    <xf numFmtId="0" fontId="26" fillId="6" borderId="24" xfId="0" applyFont="1" applyFill="1" applyBorder="1"/>
    <xf numFmtId="0" fontId="26" fillId="6" borderId="31" xfId="0" applyFont="1" applyFill="1" applyBorder="1"/>
    <xf numFmtId="0" fontId="44" fillId="6" borderId="16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38" fillId="11" borderId="8" xfId="0" applyFont="1" applyFill="1" applyBorder="1" applyAlignment="1">
      <alignment horizontal="center" vertical="center"/>
    </xf>
    <xf numFmtId="0" fontId="38" fillId="11" borderId="7" xfId="0" applyFont="1" applyFill="1" applyBorder="1" applyAlignment="1">
      <alignment horizontal="center" vertical="center"/>
    </xf>
    <xf numFmtId="0" fontId="38" fillId="11" borderId="42" xfId="0" applyFont="1" applyFill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14" xfId="0" applyFont="1" applyFill="1" applyBorder="1" applyAlignment="1">
      <alignment horizontal="center" vertical="center"/>
    </xf>
    <xf numFmtId="0" fontId="36" fillId="10" borderId="10" xfId="0" applyFont="1" applyFill="1" applyBorder="1" applyAlignment="1">
      <alignment horizontal="center" vertical="center"/>
    </xf>
    <xf numFmtId="0" fontId="38" fillId="11" borderId="14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1" borderId="41" xfId="0" applyFont="1" applyFill="1" applyBorder="1" applyAlignment="1">
      <alignment horizontal="center" vertical="center"/>
    </xf>
    <xf numFmtId="20" fontId="37" fillId="0" borderId="46" xfId="0" applyNumberFormat="1" applyFont="1" applyBorder="1" applyAlignment="1">
      <alignment horizontal="center" vertical="center"/>
    </xf>
    <xf numFmtId="20" fontId="37" fillId="0" borderId="35" xfId="0" applyNumberFormat="1" applyFont="1" applyBorder="1" applyAlignment="1">
      <alignment horizontal="center" vertical="center"/>
    </xf>
    <xf numFmtId="0" fontId="38" fillId="11" borderId="15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43" fillId="9" borderId="18" xfId="0" applyFont="1" applyFill="1" applyBorder="1" applyAlignment="1">
      <alignment horizontal="center" vertical="center"/>
    </xf>
    <xf numFmtId="0" fontId="43" fillId="9" borderId="15" xfId="0" applyFont="1" applyFill="1" applyBorder="1" applyAlignment="1">
      <alignment horizontal="center" vertical="center"/>
    </xf>
    <xf numFmtId="0" fontId="43" fillId="9" borderId="19" xfId="0" applyFont="1" applyFill="1" applyBorder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20" fontId="37" fillId="0" borderId="26" xfId="0" applyNumberFormat="1" applyFont="1" applyBorder="1" applyAlignment="1">
      <alignment horizontal="center" vertical="center"/>
    </xf>
    <xf numFmtId="20" fontId="37" fillId="0" borderId="13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9" borderId="2" xfId="0" applyFont="1" applyFill="1" applyBorder="1" applyAlignment="1">
      <alignment horizont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6" fillId="10" borderId="15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30" fillId="0" borderId="16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8" fillId="0" borderId="32" xfId="0" quotePrefix="1" applyFont="1" applyFill="1" applyBorder="1" applyAlignment="1">
      <alignment horizontal="center"/>
    </xf>
    <xf numFmtId="0" fontId="7" fillId="0" borderId="32" xfId="0" quotePrefix="1" applyFont="1" applyFill="1" applyBorder="1" applyAlignment="1">
      <alignment horizontal="center"/>
    </xf>
    <xf numFmtId="0" fontId="7" fillId="0" borderId="33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34" xfId="0" quotePrefix="1" applyFont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44" fillId="6" borderId="36" xfId="0" applyFont="1" applyFill="1" applyBorder="1"/>
    <xf numFmtId="0" fontId="44" fillId="6" borderId="29" xfId="0" applyFont="1" applyFill="1" applyBorder="1"/>
    <xf numFmtId="0" fontId="4" fillId="6" borderId="12" xfId="0" applyFont="1" applyFill="1" applyBorder="1" applyAlignment="1">
      <alignment horizontal="center"/>
    </xf>
    <xf numFmtId="165" fontId="46" fillId="6" borderId="2" xfId="3" applyFont="1" applyFill="1" applyBorder="1" applyAlignment="1">
      <alignment vertical="center"/>
    </xf>
    <xf numFmtId="20" fontId="37" fillId="6" borderId="16" xfId="0" applyNumberFormat="1" applyFont="1" applyFill="1" applyBorder="1" applyAlignment="1">
      <alignment horizontal="center" vertical="center"/>
    </xf>
    <xf numFmtId="0" fontId="41" fillId="6" borderId="25" xfId="0" applyFont="1" applyFill="1" applyBorder="1" applyAlignment="1">
      <alignment vertical="center"/>
    </xf>
    <xf numFmtId="0" fontId="47" fillId="6" borderId="23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26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5" fillId="6" borderId="35" xfId="0" quotePrefix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26" fillId="6" borderId="23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27217</xdr:colOff>
      <xdr:row>0</xdr:row>
      <xdr:rowOff>176893</xdr:rowOff>
    </xdr:from>
    <xdr:to>
      <xdr:col>6</xdr:col>
      <xdr:colOff>816424</xdr:colOff>
      <xdr:row>3</xdr:row>
      <xdr:rowOff>234325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15C3D3A1-54DD-425A-AD70-4E16C6B9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6" y="176893"/>
          <a:ext cx="1387921" cy="792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171906</xdr:colOff>
      <xdr:row>0</xdr:row>
      <xdr:rowOff>0</xdr:rowOff>
    </xdr:from>
    <xdr:to>
      <xdr:col>8</xdr:col>
      <xdr:colOff>681007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3989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</xdr:colOff>
      <xdr:row>0</xdr:row>
      <xdr:rowOff>54428</xdr:rowOff>
    </xdr:from>
    <xdr:to>
      <xdr:col>6</xdr:col>
      <xdr:colOff>786082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4428"/>
          <a:ext cx="758868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13616</xdr:colOff>
      <xdr:row>0</xdr:row>
      <xdr:rowOff>262623</xdr:rowOff>
    </xdr:from>
    <xdr:to>
      <xdr:col>5</xdr:col>
      <xdr:colOff>204115</xdr:colOff>
      <xdr:row>3</xdr:row>
      <xdr:rowOff>48489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6116" y="262623"/>
          <a:ext cx="952499" cy="71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2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11" t="s">
        <v>46</v>
      </c>
      <c r="B1" s="211"/>
      <c r="C1" s="211"/>
      <c r="D1" s="211"/>
      <c r="E1" s="211"/>
      <c r="F1" s="211"/>
      <c r="G1" s="211"/>
      <c r="H1" s="211"/>
    </row>
    <row r="2" spans="1:11" ht="30.75">
      <c r="A2" s="215" t="s">
        <v>47</v>
      </c>
      <c r="B2" s="215"/>
      <c r="C2" s="215"/>
      <c r="D2" s="215"/>
      <c r="E2" s="215"/>
      <c r="F2" s="215"/>
      <c r="G2" s="215"/>
      <c r="H2" s="215"/>
    </row>
    <row r="3" spans="1:11" ht="19.5">
      <c r="A3" s="212" t="s">
        <v>7</v>
      </c>
      <c r="B3" s="212"/>
      <c r="C3" s="212"/>
      <c r="D3" s="212"/>
      <c r="E3" s="212"/>
      <c r="F3" s="212"/>
      <c r="G3" s="212"/>
      <c r="H3" s="212"/>
    </row>
    <row r="4" spans="1:11" ht="26.25">
      <c r="A4" s="213" t="s">
        <v>43</v>
      </c>
      <c r="B4" s="213"/>
      <c r="C4" s="213"/>
      <c r="D4" s="213"/>
      <c r="E4" s="213"/>
      <c r="F4" s="213"/>
      <c r="G4" s="213"/>
      <c r="H4" s="213"/>
    </row>
    <row r="5" spans="1:11" ht="19.5">
      <c r="A5" s="214" t="s">
        <v>23</v>
      </c>
      <c r="B5" s="214"/>
      <c r="C5" s="214"/>
      <c r="D5" s="214"/>
      <c r="E5" s="214"/>
      <c r="F5" s="214"/>
      <c r="G5" s="214"/>
      <c r="H5" s="214"/>
    </row>
    <row r="6" spans="1:11" ht="19.5">
      <c r="A6" s="207" t="s">
        <v>48</v>
      </c>
      <c r="B6" s="207"/>
      <c r="C6" s="207"/>
      <c r="D6" s="207"/>
      <c r="E6" s="207"/>
      <c r="F6" s="207"/>
      <c r="G6" s="207"/>
      <c r="H6" s="207"/>
    </row>
    <row r="7" spans="1:11" ht="19.5" thickBot="1">
      <c r="A7" s="2"/>
    </row>
    <row r="8" spans="1:11" ht="19.5" thickBot="1">
      <c r="A8" s="208" t="s">
        <v>32</v>
      </c>
      <c r="B8" s="209"/>
      <c r="C8" s="209"/>
      <c r="D8" s="209"/>
      <c r="E8" s="209"/>
      <c r="F8" s="209"/>
      <c r="G8" s="209"/>
      <c r="H8" s="210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103" t="s">
        <v>24</v>
      </c>
    </row>
    <row r="10" spans="1:11" ht="20.25" thickBot="1">
      <c r="A10" s="84" t="s">
        <v>50</v>
      </c>
      <c r="B10" s="85" t="s">
        <v>51</v>
      </c>
      <c r="C10" s="86">
        <v>36383</v>
      </c>
      <c r="D10" s="87">
        <v>-1</v>
      </c>
      <c r="E10" s="88">
        <v>34</v>
      </c>
      <c r="F10" s="89">
        <v>37</v>
      </c>
      <c r="G10" s="289">
        <f>SUM(E10:F10)</f>
        <v>71</v>
      </c>
      <c r="H10" s="91">
        <f>SUM(G10-D10)</f>
        <v>72</v>
      </c>
      <c r="I10" s="23" t="s">
        <v>15</v>
      </c>
      <c r="K10" s="20">
        <f t="shared" ref="K10:K13" si="0">(F10-D10*0.5)</f>
        <v>37.5</v>
      </c>
    </row>
    <row r="11" spans="1:11" ht="20.25" thickBot="1">
      <c r="A11" s="84" t="s">
        <v>56</v>
      </c>
      <c r="B11" s="85" t="s">
        <v>51</v>
      </c>
      <c r="C11" s="86">
        <v>36513</v>
      </c>
      <c r="D11" s="87">
        <v>3</v>
      </c>
      <c r="E11" s="88">
        <v>35</v>
      </c>
      <c r="F11" s="89">
        <v>37</v>
      </c>
      <c r="G11" s="289">
        <f>SUM(E11:F11)</f>
        <v>72</v>
      </c>
      <c r="H11" s="91">
        <f>SUM(G11-D11)</f>
        <v>69</v>
      </c>
      <c r="I11" s="23" t="s">
        <v>16</v>
      </c>
      <c r="K11" s="20">
        <f t="shared" si="0"/>
        <v>35.5</v>
      </c>
    </row>
    <row r="12" spans="1:11" ht="20.25" thickBot="1">
      <c r="A12" s="84" t="s">
        <v>54</v>
      </c>
      <c r="B12" s="85" t="s">
        <v>55</v>
      </c>
      <c r="C12" s="86">
        <v>36626</v>
      </c>
      <c r="D12" s="87">
        <v>2</v>
      </c>
      <c r="E12" s="88">
        <v>40</v>
      </c>
      <c r="F12" s="89">
        <v>41</v>
      </c>
      <c r="G12" s="90">
        <f>SUM(E12:F12)</f>
        <v>81</v>
      </c>
      <c r="H12" s="297">
        <f>SUM(G12-D12)</f>
        <v>79</v>
      </c>
      <c r="I12" s="27" t="s">
        <v>17</v>
      </c>
      <c r="K12" s="20">
        <f t="shared" si="0"/>
        <v>40</v>
      </c>
    </row>
    <row r="13" spans="1:11" ht="20.25" thickBot="1">
      <c r="A13" s="202" t="s">
        <v>52</v>
      </c>
      <c r="B13" s="114" t="s">
        <v>53</v>
      </c>
      <c r="C13" s="115">
        <v>37079</v>
      </c>
      <c r="D13" s="283" t="s">
        <v>10</v>
      </c>
      <c r="E13" s="284" t="s">
        <v>10</v>
      </c>
      <c r="F13" s="285" t="s">
        <v>10</v>
      </c>
      <c r="G13" s="286" t="s">
        <v>10</v>
      </c>
      <c r="H13" s="287" t="s">
        <v>10</v>
      </c>
      <c r="K13" s="1"/>
    </row>
    <row r="14" spans="1:11" ht="19.5" thickBot="1">
      <c r="B14" s="1"/>
      <c r="C14" s="1"/>
      <c r="D14" s="1"/>
      <c r="E14" s="1"/>
      <c r="F14" s="1"/>
      <c r="G14" s="1"/>
      <c r="H14" s="1"/>
    </row>
    <row r="15" spans="1:11" ht="20.25" thickBot="1">
      <c r="A15" s="204" t="s">
        <v>41</v>
      </c>
      <c r="B15" s="205"/>
      <c r="C15" s="205"/>
      <c r="D15" s="205"/>
      <c r="E15" s="205"/>
      <c r="F15" s="205"/>
      <c r="G15" s="205"/>
      <c r="H15" s="206"/>
    </row>
    <row r="16" spans="1:11" ht="20.25" thickBot="1">
      <c r="A16" s="4" t="s">
        <v>6</v>
      </c>
      <c r="B16" s="5" t="s">
        <v>9</v>
      </c>
      <c r="C16" s="5" t="s">
        <v>21</v>
      </c>
      <c r="D16" s="4" t="s">
        <v>1</v>
      </c>
      <c r="E16" s="4" t="s">
        <v>2</v>
      </c>
      <c r="F16" s="16" t="s">
        <v>3</v>
      </c>
      <c r="G16" s="15" t="s">
        <v>4</v>
      </c>
      <c r="H16" s="17" t="s">
        <v>5</v>
      </c>
      <c r="K16" s="103" t="s">
        <v>24</v>
      </c>
    </row>
    <row r="17" spans="1:11" ht="20.25" thickBot="1">
      <c r="A17" s="84" t="s">
        <v>102</v>
      </c>
      <c r="B17" s="85" t="s">
        <v>62</v>
      </c>
      <c r="C17" s="86">
        <v>38821</v>
      </c>
      <c r="D17" s="87">
        <v>3</v>
      </c>
      <c r="E17" s="88">
        <v>37</v>
      </c>
      <c r="F17" s="89">
        <v>36</v>
      </c>
      <c r="G17" s="289">
        <f>SUM(E17:F17)</f>
        <v>73</v>
      </c>
      <c r="H17" s="91">
        <f>SUM(G17-D17)</f>
        <v>70</v>
      </c>
      <c r="I17" s="23" t="s">
        <v>15</v>
      </c>
      <c r="K17" s="20">
        <f t="shared" ref="K17:K22" si="1">(F17-D17*0.5)</f>
        <v>34.5</v>
      </c>
    </row>
    <row r="18" spans="1:11" ht="20.25" thickBot="1">
      <c r="A18" s="84" t="s">
        <v>99</v>
      </c>
      <c r="B18" s="85" t="s">
        <v>100</v>
      </c>
      <c r="C18" s="86">
        <v>38873</v>
      </c>
      <c r="D18" s="87">
        <v>0</v>
      </c>
      <c r="E18" s="88">
        <v>39</v>
      </c>
      <c r="F18" s="89">
        <v>38</v>
      </c>
      <c r="G18" s="289">
        <f>SUM(E18:F18)</f>
        <v>77</v>
      </c>
      <c r="H18" s="91">
        <f>SUM(G18-D18)</f>
        <v>77</v>
      </c>
      <c r="I18" s="23" t="s">
        <v>16</v>
      </c>
      <c r="K18" s="20">
        <f t="shared" si="1"/>
        <v>38</v>
      </c>
    </row>
    <row r="19" spans="1:11" ht="20.25" thickBot="1">
      <c r="A19" s="84" t="s">
        <v>103</v>
      </c>
      <c r="B19" s="85" t="s">
        <v>62</v>
      </c>
      <c r="C19" s="86">
        <v>38803</v>
      </c>
      <c r="D19" s="87">
        <v>6</v>
      </c>
      <c r="E19" s="88">
        <v>41</v>
      </c>
      <c r="F19" s="89">
        <v>40</v>
      </c>
      <c r="G19" s="90">
        <f>SUM(E19:F19)</f>
        <v>81</v>
      </c>
      <c r="H19" s="91">
        <f>SUM(G19-D19)</f>
        <v>75</v>
      </c>
      <c r="I19" s="27" t="s">
        <v>17</v>
      </c>
      <c r="K19" s="20">
        <f t="shared" si="1"/>
        <v>37</v>
      </c>
    </row>
    <row r="20" spans="1:11" ht="19.5">
      <c r="A20" s="84" t="s">
        <v>101</v>
      </c>
      <c r="B20" s="85" t="s">
        <v>100</v>
      </c>
      <c r="C20" s="86">
        <v>38986</v>
      </c>
      <c r="D20" s="87">
        <v>3</v>
      </c>
      <c r="E20" s="88">
        <v>41</v>
      </c>
      <c r="F20" s="89">
        <v>41</v>
      </c>
      <c r="G20" s="90">
        <f>SUM(E20:F20)</f>
        <v>82</v>
      </c>
      <c r="H20" s="91">
        <f>SUM(G20-D20)</f>
        <v>79</v>
      </c>
      <c r="K20" s="20">
        <f t="shared" si="1"/>
        <v>39.5</v>
      </c>
    </row>
    <row r="21" spans="1:11" ht="20.25" thickBot="1">
      <c r="A21" s="84" t="s">
        <v>104</v>
      </c>
      <c r="B21" s="85" t="s">
        <v>64</v>
      </c>
      <c r="C21" s="86">
        <v>38885</v>
      </c>
      <c r="D21" s="87">
        <v>10</v>
      </c>
      <c r="E21" s="88">
        <v>44</v>
      </c>
      <c r="F21" s="89">
        <v>48</v>
      </c>
      <c r="G21" s="90">
        <f>SUM(E21:F21)</f>
        <v>92</v>
      </c>
      <c r="H21" s="91">
        <f>SUM(G21-D21)</f>
        <v>82</v>
      </c>
      <c r="K21" s="20">
        <f t="shared" si="1"/>
        <v>43</v>
      </c>
    </row>
    <row r="22" spans="1:11" ht="20.25" thickBot="1">
      <c r="A22" s="113" t="s">
        <v>105</v>
      </c>
      <c r="B22" s="114" t="s">
        <v>62</v>
      </c>
      <c r="C22" s="115">
        <v>39425</v>
      </c>
      <c r="D22" s="116">
        <v>36</v>
      </c>
      <c r="E22" s="117">
        <v>57</v>
      </c>
      <c r="F22" s="118">
        <v>55</v>
      </c>
      <c r="G22" s="119">
        <f>SUM(E22:F22)</f>
        <v>112</v>
      </c>
      <c r="H22" s="298">
        <f>SUM(G22-D22)</f>
        <v>76</v>
      </c>
      <c r="I22" s="27" t="s">
        <v>18</v>
      </c>
      <c r="K22" s="20">
        <f t="shared" si="1"/>
        <v>37</v>
      </c>
    </row>
  </sheetData>
  <sortState xmlns:xlrd2="http://schemas.microsoft.com/office/spreadsheetml/2017/richdata2" ref="A17:H22">
    <sortCondition ref="G17:G22"/>
    <sortCondition ref="F17:F22"/>
    <sortCondition ref="E17:E22"/>
  </sortState>
  <mergeCells count="8">
    <mergeCell ref="A15:H15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40" t="str">
        <f>JUV!A1</f>
        <v>TANDIL</v>
      </c>
      <c r="B1" s="240"/>
      <c r="C1" s="240"/>
      <c r="D1" s="240"/>
      <c r="E1" s="240"/>
      <c r="F1" s="240"/>
      <c r="G1" s="240"/>
      <c r="H1" s="240"/>
      <c r="I1" s="10"/>
      <c r="J1" s="34"/>
    </row>
    <row r="2" spans="1:10">
      <c r="A2" s="241" t="str">
        <f>JUV!A2</f>
        <v>GOLF CLUB</v>
      </c>
      <c r="B2" s="241"/>
      <c r="C2" s="241"/>
      <c r="D2" s="241"/>
      <c r="E2" s="241"/>
      <c r="F2" s="241"/>
      <c r="G2" s="241"/>
      <c r="H2" s="241"/>
      <c r="I2" s="10"/>
      <c r="J2" s="34"/>
    </row>
    <row r="3" spans="1:10">
      <c r="A3" s="242" t="s">
        <v>7</v>
      </c>
      <c r="B3" s="242"/>
      <c r="C3" s="242"/>
      <c r="D3" s="242"/>
      <c r="E3" s="242"/>
      <c r="F3" s="242"/>
      <c r="G3" s="242"/>
      <c r="H3" s="242"/>
      <c r="I3" s="10"/>
      <c r="J3" s="34"/>
    </row>
    <row r="4" spans="1:10">
      <c r="A4" s="243" t="s">
        <v>11</v>
      </c>
      <c r="B4" s="243"/>
      <c r="C4" s="243"/>
      <c r="D4" s="243"/>
      <c r="E4" s="243"/>
      <c r="F4" s="243"/>
      <c r="G4" s="243"/>
      <c r="H4" s="243"/>
      <c r="I4" s="10"/>
      <c r="J4" s="34"/>
    </row>
    <row r="5" spans="1:10">
      <c r="A5" s="240" t="str">
        <f>JUV!A5</f>
        <v>DOS VUELTAS DE 9 HOYOS MEDAL PLAY</v>
      </c>
      <c r="B5" s="240"/>
      <c r="C5" s="240"/>
      <c r="D5" s="240"/>
      <c r="E5" s="240"/>
      <c r="F5" s="240"/>
      <c r="G5" s="240"/>
      <c r="H5" s="240"/>
      <c r="I5" s="10"/>
      <c r="J5" s="34"/>
    </row>
    <row r="6" spans="1:10" ht="20.25" thickBot="1">
      <c r="A6" s="240" t="str">
        <f>JUV!A6</f>
        <v>DOMINGO 03 DE SEPTIEMBRE DE 2023</v>
      </c>
      <c r="B6" s="240"/>
      <c r="C6" s="240"/>
      <c r="D6" s="240"/>
      <c r="E6" s="240"/>
      <c r="F6" s="240"/>
      <c r="G6" s="240"/>
      <c r="H6" s="240"/>
      <c r="I6" s="10"/>
      <c r="J6" s="34"/>
    </row>
    <row r="7" spans="1:10" ht="20.25" thickBot="1">
      <c r="A7" s="234" t="str">
        <f>JUV!A15</f>
        <v>DAMAS CATEGORIA JUVENILES Y MENORES</v>
      </c>
      <c r="B7" s="235"/>
      <c r="C7" s="235"/>
      <c r="D7" s="235"/>
      <c r="E7" s="235"/>
      <c r="F7" s="235"/>
      <c r="G7" s="235"/>
      <c r="H7" s="236"/>
      <c r="I7" s="10"/>
      <c r="J7" s="34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customHeight="1" thickBot="1">
      <c r="A9" s="14" t="str">
        <f>JUV!A17</f>
        <v>OLIVERI ANGELINA</v>
      </c>
      <c r="B9" s="19" t="str">
        <f>JUV!B17</f>
        <v>SPGC</v>
      </c>
      <c r="C9" s="25">
        <f>JUV!C17</f>
        <v>38821</v>
      </c>
      <c r="D9" s="20">
        <f>JUV!D17</f>
        <v>3</v>
      </c>
      <c r="E9" s="20">
        <f>JUV!E17</f>
        <v>37</v>
      </c>
      <c r="F9" s="20">
        <f>JUV!F17</f>
        <v>36</v>
      </c>
      <c r="G9" s="20">
        <f>JUV!G17</f>
        <v>73</v>
      </c>
      <c r="H9" s="28" t="s">
        <v>10</v>
      </c>
      <c r="I9" s="11" t="s">
        <v>15</v>
      </c>
      <c r="J9" s="34"/>
    </row>
    <row r="10" spans="1:10" ht="20.100000000000001" customHeight="1" thickBot="1">
      <c r="A10" s="14" t="str">
        <f>JUV!A18</f>
        <v>MARTIN IARA</v>
      </c>
      <c r="B10" s="19" t="str">
        <f>JUV!B18</f>
        <v>CMDP</v>
      </c>
      <c r="C10" s="25">
        <f>JUV!C18</f>
        <v>38873</v>
      </c>
      <c r="D10" s="20">
        <f>JUV!D18</f>
        <v>0</v>
      </c>
      <c r="E10" s="20">
        <f>JUV!E18</f>
        <v>39</v>
      </c>
      <c r="F10" s="20">
        <f>JUV!F18</f>
        <v>38</v>
      </c>
      <c r="G10" s="20">
        <f>JUV!G18</f>
        <v>77</v>
      </c>
      <c r="H10" s="28" t="s">
        <v>10</v>
      </c>
      <c r="I10" s="11" t="s">
        <v>16</v>
      </c>
      <c r="J10" s="34"/>
    </row>
    <row r="11" spans="1:10" ht="18.75" customHeight="1" thickBot="1">
      <c r="A11" s="14" t="str">
        <f>JUV!A19</f>
        <v>POLITA NUÑEZ MAITE</v>
      </c>
      <c r="B11" s="19" t="str">
        <f>JUV!B19</f>
        <v>SPGC</v>
      </c>
      <c r="C11" s="25">
        <f>JUV!C19</f>
        <v>38803</v>
      </c>
      <c r="D11" s="20">
        <f>JUV!D19</f>
        <v>6</v>
      </c>
      <c r="E11" s="20">
        <f>JUV!E19</f>
        <v>41</v>
      </c>
      <c r="F11" s="20">
        <f>JUV!F19</f>
        <v>40</v>
      </c>
      <c r="G11" s="20">
        <f>JUV!G19</f>
        <v>81</v>
      </c>
      <c r="H11" s="28">
        <f>SUM(G11-D11)</f>
        <v>75</v>
      </c>
      <c r="I11" s="11" t="s">
        <v>17</v>
      </c>
      <c r="J11" s="34"/>
    </row>
    <row r="12" spans="1:10" ht="20.100000000000001" customHeight="1" thickBot="1">
      <c r="A12" s="14" t="str">
        <f>JUV!A22</f>
        <v>STIER RENATA</v>
      </c>
      <c r="B12" s="19" t="str">
        <f>JUV!B22</f>
        <v>SPGC</v>
      </c>
      <c r="C12" s="25">
        <f>JUV!C22</f>
        <v>39425</v>
      </c>
      <c r="D12" s="20">
        <f>JUV!D22</f>
        <v>36</v>
      </c>
      <c r="E12" s="20">
        <f>JUV!E22</f>
        <v>57</v>
      </c>
      <c r="F12" s="20">
        <f>JUV!F22</f>
        <v>55</v>
      </c>
      <c r="G12" s="20">
        <f>JUV!G22</f>
        <v>112</v>
      </c>
      <c r="H12" s="28">
        <f>SUM(G12-D12)</f>
        <v>76</v>
      </c>
      <c r="I12" s="11" t="s">
        <v>18</v>
      </c>
      <c r="J12" s="34"/>
    </row>
    <row r="13" spans="1:10" ht="20.25" thickBot="1">
      <c r="A13" s="234" t="str">
        <f>JUV!A8</f>
        <v>CABALLEROS JUVENILES (Clases 98- 99- 00- 01 - 02 - 03 y 04)</v>
      </c>
      <c r="B13" s="235"/>
      <c r="C13" s="235"/>
      <c r="D13" s="235"/>
      <c r="E13" s="235"/>
      <c r="F13" s="235"/>
      <c r="G13" s="235"/>
      <c r="H13" s="236"/>
      <c r="I13" s="1"/>
      <c r="J13" s="34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customHeight="1" thickBot="1">
      <c r="A15" s="14" t="str">
        <f>JUV!A10</f>
        <v>MICHELINI RAMIRO</v>
      </c>
      <c r="B15" s="19" t="str">
        <f>JUV!B10</f>
        <v>TGC</v>
      </c>
      <c r="C15" s="25">
        <f>JUV!C10</f>
        <v>36383</v>
      </c>
      <c r="D15" s="20">
        <f>JUV!D10</f>
        <v>-1</v>
      </c>
      <c r="E15" s="20">
        <f>JUV!E10</f>
        <v>34</v>
      </c>
      <c r="F15" s="20">
        <f>JUV!F10</f>
        <v>37</v>
      </c>
      <c r="G15" s="20">
        <f>JUV!G10</f>
        <v>71</v>
      </c>
      <c r="H15" s="28" t="s">
        <v>10</v>
      </c>
      <c r="I15" s="11" t="s">
        <v>15</v>
      </c>
      <c r="J15" s="34"/>
    </row>
    <row r="16" spans="1:10" ht="20.100000000000001" customHeight="1" thickBot="1">
      <c r="A16" s="14" t="str">
        <f>JUV!A11</f>
        <v>RECAREY FRANCO NAHUEL</v>
      </c>
      <c r="B16" s="19" t="str">
        <f>JUV!B11</f>
        <v>TGC</v>
      </c>
      <c r="C16" s="25">
        <f>JUV!C11</f>
        <v>36513</v>
      </c>
      <c r="D16" s="20">
        <f>JUV!D11</f>
        <v>3</v>
      </c>
      <c r="E16" s="20">
        <f>JUV!E11</f>
        <v>35</v>
      </c>
      <c r="F16" s="20">
        <f>JUV!F11</f>
        <v>37</v>
      </c>
      <c r="G16" s="20">
        <f>JUV!G11</f>
        <v>72</v>
      </c>
      <c r="H16" s="28" t="s">
        <v>10</v>
      </c>
      <c r="I16" s="11" t="s">
        <v>16</v>
      </c>
      <c r="J16" s="34"/>
    </row>
    <row r="17" spans="1:10" ht="18.75" customHeight="1" thickBot="1">
      <c r="A17" s="14" t="str">
        <f>JUV!A12</f>
        <v>MICHELLI TOMAS</v>
      </c>
      <c r="B17" s="19" t="str">
        <f>JUV!B12</f>
        <v>EVTGC</v>
      </c>
      <c r="C17" s="25">
        <f>JUV!C12</f>
        <v>36626</v>
      </c>
      <c r="D17" s="20">
        <f>JUV!D12</f>
        <v>2</v>
      </c>
      <c r="E17" s="20">
        <f>JUV!E12</f>
        <v>40</v>
      </c>
      <c r="F17" s="20">
        <f>JUV!F12</f>
        <v>41</v>
      </c>
      <c r="G17" s="20">
        <f>JUV!G12</f>
        <v>81</v>
      </c>
      <c r="H17" s="28">
        <f>SUM(G17-D17)</f>
        <v>79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JUV!G12</f>
        <v>81</v>
      </c>
      <c r="H18" s="28">
        <f>SUM(G18-D18)</f>
        <v>81</v>
      </c>
      <c r="I18" s="11" t="s">
        <v>18</v>
      </c>
      <c r="J18" s="34"/>
    </row>
    <row r="19" spans="1:10" ht="20.25" hidden="1" thickBot="1">
      <c r="A19" s="234" t="e">
        <f>JUV!#REF!</f>
        <v>#REF!</v>
      </c>
      <c r="B19" s="235"/>
      <c r="C19" s="235"/>
      <c r="D19" s="235"/>
      <c r="E19" s="235"/>
      <c r="F19" s="235"/>
      <c r="G19" s="235"/>
      <c r="H19" s="236"/>
      <c r="I19" s="1"/>
      <c r="J19" s="34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4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4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4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4"/>
    </row>
    <row r="25" spans="1:10" ht="20.25" thickBot="1">
      <c r="A25" s="234" t="str">
        <f>'M 18'!A8</f>
        <v>CABALLEROS MENORES (Clases 05 - 06 y 07)</v>
      </c>
      <c r="B25" s="235"/>
      <c r="C25" s="235"/>
      <c r="D25" s="235"/>
      <c r="E25" s="235"/>
      <c r="F25" s="235"/>
      <c r="G25" s="235"/>
      <c r="H25" s="236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GOTI JULIO</v>
      </c>
      <c r="B27" s="19" t="str">
        <f>'M 18'!B10</f>
        <v>TGC</v>
      </c>
      <c r="C27" s="25">
        <f>'M 18'!C10</f>
        <v>38874</v>
      </c>
      <c r="D27" s="20">
        <f>'M 18'!D10</f>
        <v>-1</v>
      </c>
      <c r="E27" s="20">
        <f>'M 18'!E10</f>
        <v>34</v>
      </c>
      <c r="F27" s="20">
        <f>'M 18'!F10</f>
        <v>33</v>
      </c>
      <c r="G27" s="20">
        <f>'M 18'!G10</f>
        <v>67</v>
      </c>
      <c r="H27" s="28" t="s">
        <v>10</v>
      </c>
      <c r="I27" s="11" t="s">
        <v>15</v>
      </c>
      <c r="J27" s="34"/>
    </row>
    <row r="28" spans="1:10" ht="20.100000000000001" customHeight="1" thickBot="1">
      <c r="A28" s="14" t="str">
        <f>'M 18'!A11</f>
        <v>LEOFANTI DANTE SALVADOR</v>
      </c>
      <c r="B28" s="19" t="str">
        <f>'M 18'!B11</f>
        <v>SPGC</v>
      </c>
      <c r="C28" s="25">
        <f>'M 18'!C11</f>
        <v>38833</v>
      </c>
      <c r="D28" s="20">
        <f>'M 18'!D11</f>
        <v>0</v>
      </c>
      <c r="E28" s="20">
        <f>'M 18'!E11</f>
        <v>35</v>
      </c>
      <c r="F28" s="20">
        <f>'M 18'!F11</f>
        <v>35</v>
      </c>
      <c r="G28" s="20">
        <f>'M 18'!G11</f>
        <v>70</v>
      </c>
      <c r="H28" s="28" t="s">
        <v>10</v>
      </c>
      <c r="I28" s="11" t="s">
        <v>16</v>
      </c>
      <c r="J28" s="34"/>
    </row>
    <row r="29" spans="1:10" ht="18.75" customHeight="1" thickBot="1">
      <c r="A29" s="14" t="s">
        <v>73</v>
      </c>
      <c r="B29" s="19" t="s">
        <v>51</v>
      </c>
      <c r="C29" s="25">
        <v>38937</v>
      </c>
      <c r="D29" s="20">
        <v>11</v>
      </c>
      <c r="E29" s="20">
        <v>40</v>
      </c>
      <c r="F29" s="20">
        <v>39</v>
      </c>
      <c r="G29" s="20">
        <f>SUM(E29:F29)</f>
        <v>79</v>
      </c>
      <c r="H29" s="28">
        <f>SUM(G29-D29)</f>
        <v>68</v>
      </c>
      <c r="I29" s="11" t="s">
        <v>17</v>
      </c>
      <c r="J29" s="34"/>
    </row>
    <row r="30" spans="1:10" ht="20.100000000000001" customHeight="1" thickBot="1">
      <c r="A30" s="14" t="s">
        <v>78</v>
      </c>
      <c r="B30" s="19" t="s">
        <v>51</v>
      </c>
      <c r="C30" s="25">
        <v>39442</v>
      </c>
      <c r="D30" s="20">
        <v>32</v>
      </c>
      <c r="E30" s="20">
        <v>52</v>
      </c>
      <c r="F30" s="20">
        <v>49</v>
      </c>
      <c r="G30" s="20">
        <f>SUM(E30:F30)</f>
        <v>101</v>
      </c>
      <c r="H30" s="28">
        <f>SUM(G30-D30)</f>
        <v>69</v>
      </c>
      <c r="I30" s="11" t="s">
        <v>18</v>
      </c>
      <c r="J30" s="34"/>
    </row>
    <row r="31" spans="1:10" thickBot="1">
      <c r="A31" s="237" t="str">
        <f>'M 15'!A7:H7</f>
        <v>CABALLEROS MENORES DE 15 AÑOS (Clases 08 y Posteriores)</v>
      </c>
      <c r="B31" s="238"/>
      <c r="C31" s="238"/>
      <c r="D31" s="238"/>
      <c r="E31" s="238"/>
      <c r="F31" s="238"/>
      <c r="G31" s="238"/>
      <c r="H31" s="239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SALVI SANTINO</v>
      </c>
      <c r="B33" s="19" t="str">
        <f>'M 15'!B9</f>
        <v>EVTGC</v>
      </c>
      <c r="C33" s="25">
        <f>'M 15'!C9</f>
        <v>39699</v>
      </c>
      <c r="D33" s="20">
        <f>'M 15'!D9</f>
        <v>5</v>
      </c>
      <c r="E33" s="20">
        <f>'M 15'!E9</f>
        <v>39</v>
      </c>
      <c r="F33" s="20">
        <f>'M 15'!F9</f>
        <v>38</v>
      </c>
      <c r="G33" s="20">
        <f>'M 15'!G9</f>
        <v>77</v>
      </c>
      <c r="H33" s="28" t="s">
        <v>10</v>
      </c>
      <c r="I33" s="11" t="s">
        <v>15</v>
      </c>
      <c r="J33" s="98"/>
    </row>
    <row r="34" spans="1:10" ht="20.100000000000001" customHeight="1" thickBot="1">
      <c r="A34" s="14" t="str">
        <f>'M 15'!A10</f>
        <v>GUERENDIAIN FERMIN</v>
      </c>
      <c r="B34" s="19" t="str">
        <f>'M 15'!B10</f>
        <v>EVTGC</v>
      </c>
      <c r="C34" s="25">
        <f>'M 15'!C10</f>
        <v>40163</v>
      </c>
      <c r="D34" s="20">
        <f>'M 15'!D10</f>
        <v>1</v>
      </c>
      <c r="E34" s="20">
        <f>'M 15'!E10</f>
        <v>40</v>
      </c>
      <c r="F34" s="20">
        <f>'M 15'!F10</f>
        <v>40</v>
      </c>
      <c r="G34" s="20">
        <f>'M 15'!G10</f>
        <v>80</v>
      </c>
      <c r="H34" s="28" t="s">
        <v>10</v>
      </c>
      <c r="I34" s="11" t="s">
        <v>16</v>
      </c>
      <c r="J34" s="34"/>
    </row>
    <row r="35" spans="1:10" ht="18.75" customHeight="1" thickBot="1">
      <c r="A35" s="14" t="s">
        <v>89</v>
      </c>
      <c r="B35" s="19" t="s">
        <v>55</v>
      </c>
      <c r="C35" s="25">
        <v>39774</v>
      </c>
      <c r="D35" s="20">
        <v>18</v>
      </c>
      <c r="E35" s="20">
        <v>43</v>
      </c>
      <c r="F35" s="20">
        <v>42</v>
      </c>
      <c r="G35" s="20">
        <f>SUM(E35:F35)</f>
        <v>85</v>
      </c>
      <c r="H35" s="28">
        <f>SUM(G35-D35)</f>
        <v>67</v>
      </c>
      <c r="I35" s="11" t="s">
        <v>17</v>
      </c>
      <c r="J35" s="34"/>
    </row>
    <row r="36" spans="1:10" ht="20.100000000000001" customHeight="1" thickBot="1">
      <c r="A36" s="14" t="s">
        <v>83</v>
      </c>
      <c r="B36" s="19" t="s">
        <v>55</v>
      </c>
      <c r="C36" s="25">
        <v>39791</v>
      </c>
      <c r="D36" s="20">
        <v>7</v>
      </c>
      <c r="E36" s="20">
        <v>36</v>
      </c>
      <c r="F36" s="20">
        <v>44</v>
      </c>
      <c r="G36" s="20">
        <f>SUM(E36:F36)</f>
        <v>80</v>
      </c>
      <c r="H36" s="28">
        <f>SUM(G36-D36)</f>
        <v>73</v>
      </c>
      <c r="I36" s="11" t="s">
        <v>18</v>
      </c>
      <c r="J36" s="34"/>
    </row>
    <row r="37" spans="1:10" ht="20.25" thickBot="1">
      <c r="A37" s="237" t="str">
        <f>'M 13'!A8:H8</f>
        <v>CABALLEROS MENORES DE 13 AÑOS (CLASES 10 Y POSTERIROES)</v>
      </c>
      <c r="B37" s="238"/>
      <c r="C37" s="238"/>
      <c r="D37" s="238"/>
      <c r="E37" s="238"/>
      <c r="F37" s="238"/>
      <c r="G37" s="238"/>
      <c r="H37" s="239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PROBICITO IGNACIO</v>
      </c>
      <c r="B39" s="19" t="str">
        <f>'M 13'!B10</f>
        <v>TGC</v>
      </c>
      <c r="C39" s="25">
        <f>'M 13'!C10</f>
        <v>40413</v>
      </c>
      <c r="D39" s="20">
        <f>'M 13'!D10</f>
        <v>5</v>
      </c>
      <c r="E39" s="20">
        <f>'M 13'!E10</f>
        <v>39</v>
      </c>
      <c r="F39" s="20">
        <f>'M 13'!F10</f>
        <v>43</v>
      </c>
      <c r="G39" s="20">
        <f>'M 13'!G10</f>
        <v>82</v>
      </c>
      <c r="H39" s="28" t="s">
        <v>10</v>
      </c>
      <c r="I39" s="11" t="s">
        <v>15</v>
      </c>
      <c r="J39" s="34"/>
    </row>
    <row r="40" spans="1:10" ht="20.100000000000001" customHeight="1" thickBot="1">
      <c r="A40" s="14" t="str">
        <f>'M 13'!A11</f>
        <v>COSTANTINO FELIPE VALENTIN</v>
      </c>
      <c r="B40" s="19" t="str">
        <f>'M 13'!B11</f>
        <v>TGC</v>
      </c>
      <c r="C40" s="25">
        <f>'M 13'!C11</f>
        <v>40484</v>
      </c>
      <c r="D40" s="20">
        <f>'M 13'!D11</f>
        <v>15</v>
      </c>
      <c r="E40" s="20">
        <f>'M 13'!E11</f>
        <v>45</v>
      </c>
      <c r="F40" s="20">
        <f>'M 13'!F11</f>
        <v>39</v>
      </c>
      <c r="G40" s="20">
        <f>'M 13'!G11</f>
        <v>84</v>
      </c>
      <c r="H40" s="28" t="s">
        <v>10</v>
      </c>
      <c r="I40" s="11" t="s">
        <v>16</v>
      </c>
      <c r="J40" s="34"/>
    </row>
    <row r="41" spans="1:10" ht="18.75" customHeight="1" thickBot="1">
      <c r="A41" s="14" t="s">
        <v>96</v>
      </c>
      <c r="B41" s="19" t="s">
        <v>69</v>
      </c>
      <c r="C41" s="25">
        <v>40373</v>
      </c>
      <c r="D41" s="20">
        <v>10</v>
      </c>
      <c r="E41" s="20">
        <v>47</v>
      </c>
      <c r="F41" s="20">
        <v>40</v>
      </c>
      <c r="G41" s="20">
        <f>SUM(E41:F41)</f>
        <v>87</v>
      </c>
      <c r="H41" s="28">
        <f>SUM(G41-D41)</f>
        <v>77</v>
      </c>
      <c r="I41" s="11" t="s">
        <v>17</v>
      </c>
      <c r="J41" s="34"/>
    </row>
    <row r="42" spans="1:10" ht="20.100000000000001" customHeight="1" thickBot="1">
      <c r="A42" s="14" t="s">
        <v>93</v>
      </c>
      <c r="B42" s="19" t="s">
        <v>69</v>
      </c>
      <c r="C42" s="25">
        <v>40532</v>
      </c>
      <c r="D42" s="20">
        <v>6</v>
      </c>
      <c r="E42" s="20">
        <v>43</v>
      </c>
      <c r="F42" s="20">
        <v>42</v>
      </c>
      <c r="G42" s="20">
        <f>SUM(E42:F42)</f>
        <v>85</v>
      </c>
      <c r="H42" s="28">
        <f>SUM(G42-D42)</f>
        <v>79</v>
      </c>
      <c r="I42" s="11" t="s">
        <v>18</v>
      </c>
      <c r="J42" s="34"/>
    </row>
    <row r="43" spans="1:10" ht="20.25" thickBot="1">
      <c r="A43" s="234" t="str">
        <f>'M 15'!A23:H23</f>
        <v>DAMAS MENORES DE 15 AÑOS (Clases 08 y Posteriores)</v>
      </c>
      <c r="B43" s="235"/>
      <c r="C43" s="235"/>
      <c r="D43" s="235"/>
      <c r="E43" s="235"/>
      <c r="F43" s="235"/>
      <c r="G43" s="235"/>
      <c r="H43" s="236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15'!A25</f>
        <v>DEPREZ UMMA</v>
      </c>
      <c r="B45" s="19" t="str">
        <f>'M 15'!B25</f>
        <v>SPGC</v>
      </c>
      <c r="C45" s="25">
        <f>'M 15'!C25</f>
        <v>39932</v>
      </c>
      <c r="D45" s="20">
        <f>'M 15'!D25</f>
        <v>6</v>
      </c>
      <c r="E45" s="20">
        <f>'M 15'!E25</f>
        <v>42</v>
      </c>
      <c r="F45" s="20">
        <f>'M 15'!F25</f>
        <v>41</v>
      </c>
      <c r="G45" s="20">
        <f>'M 15'!G25</f>
        <v>83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15'!A26</f>
        <v>BIONDELLI ALLEGRA</v>
      </c>
      <c r="B46" s="19" t="str">
        <f>'M 15'!B26</f>
        <v>SPGC</v>
      </c>
      <c r="C46" s="25">
        <f>'M 15'!C26</f>
        <v>40616</v>
      </c>
      <c r="D46" s="20">
        <f>'M 15'!D26</f>
        <v>15</v>
      </c>
      <c r="E46" s="20">
        <f>'M 15'!E26</f>
        <v>44</v>
      </c>
      <c r="F46" s="20">
        <f>'M 15'!F26</f>
        <v>46</v>
      </c>
      <c r="G46" s="20">
        <f>'M 15'!G26</f>
        <v>90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108</v>
      </c>
      <c r="B47" s="19" t="s">
        <v>64</v>
      </c>
      <c r="C47" s="25">
        <v>39930</v>
      </c>
      <c r="D47" s="20">
        <v>20</v>
      </c>
      <c r="E47" s="20">
        <v>44</v>
      </c>
      <c r="F47" s="20">
        <v>51</v>
      </c>
      <c r="G47" s="20">
        <f>SUM(E47:F47)</f>
        <v>95</v>
      </c>
      <c r="H47" s="28">
        <f>SUM(G47-D47)</f>
        <v>75</v>
      </c>
      <c r="I47" s="11" t="s">
        <v>17</v>
      </c>
      <c r="J47" s="34"/>
    </row>
    <row r="48" spans="1:10" ht="20.100000000000001" customHeight="1" thickBot="1">
      <c r="A48" s="14" t="s">
        <v>109</v>
      </c>
      <c r="B48" s="19" t="s">
        <v>62</v>
      </c>
      <c r="C48" s="25">
        <v>40415</v>
      </c>
      <c r="D48" s="20">
        <v>27</v>
      </c>
      <c r="E48" s="20">
        <v>48</v>
      </c>
      <c r="F48" s="20">
        <v>51</v>
      </c>
      <c r="G48" s="20">
        <f>SUM(E48:F48)</f>
        <v>99</v>
      </c>
      <c r="H48" s="28">
        <f>SUM(G48-D48)</f>
        <v>72</v>
      </c>
      <c r="I48" s="11" t="s">
        <v>18</v>
      </c>
      <c r="J48" s="34"/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0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40" t="str">
        <f>JUV!A1</f>
        <v>TANDIL</v>
      </c>
      <c r="B1" s="240"/>
      <c r="C1" s="240"/>
      <c r="D1" s="240"/>
      <c r="E1" s="55"/>
      <c r="H1" s="34"/>
    </row>
    <row r="2" spans="1:8" ht="19.5">
      <c r="A2" s="240" t="str">
        <f>JUV!A2</f>
        <v>GOLF CLUB</v>
      </c>
      <c r="B2" s="240"/>
      <c r="C2" s="240"/>
      <c r="D2" s="240"/>
      <c r="E2" s="55"/>
      <c r="H2" s="34"/>
    </row>
    <row r="3" spans="1:8" ht="19.5">
      <c r="A3" s="240" t="str">
        <f>JUV!A3</f>
        <v>FEDERACION REGIONAL DE GOLF MAR Y SIERRAS</v>
      </c>
      <c r="B3" s="240"/>
      <c r="C3" s="240"/>
      <c r="D3" s="240"/>
      <c r="E3" s="55"/>
      <c r="H3" s="34"/>
    </row>
    <row r="4" spans="1:8" ht="19.5">
      <c r="A4" s="243" t="s">
        <v>12</v>
      </c>
      <c r="B4" s="243"/>
      <c r="C4" s="243"/>
      <c r="D4" s="243"/>
      <c r="E4" s="55"/>
      <c r="H4" s="34"/>
    </row>
    <row r="5" spans="1:8" ht="19.5">
      <c r="A5" s="240" t="s">
        <v>14</v>
      </c>
      <c r="B5" s="240"/>
      <c r="C5" s="240"/>
      <c r="D5" s="240"/>
      <c r="E5" s="55"/>
      <c r="H5" s="34"/>
    </row>
    <row r="6" spans="1:8" ht="19.5">
      <c r="A6" s="240" t="str">
        <f>JUV!A6</f>
        <v>DOMINGO 03 DE SEPTIEMBRE DE 2023</v>
      </c>
      <c r="B6" s="240"/>
      <c r="C6" s="240"/>
      <c r="D6" s="240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hidden="1" thickBot="1">
      <c r="A8" s="234" t="e">
        <f>ALBATROS!#REF!</f>
        <v>#REF!</v>
      </c>
      <c r="B8" s="235"/>
      <c r="C8" s="235"/>
      <c r="D8" s="235"/>
      <c r="E8" s="235"/>
      <c r="F8" s="236"/>
      <c r="H8" s="34"/>
    </row>
    <row r="9" spans="1:8" s="35" customFormat="1" ht="20.25" hidden="1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hidden="1" thickBot="1">
      <c r="A10" s="36" t="e">
        <f>ALBATROS!#REF!</f>
        <v>#REF!</v>
      </c>
      <c r="B10" s="47" t="e">
        <f>ALBATROS!#REF!</f>
        <v>#REF!</v>
      </c>
      <c r="C10" s="37" t="e">
        <f>ALBATROS!#REF!</f>
        <v>#REF!</v>
      </c>
      <c r="D10" s="47" t="e">
        <f>ALBATROS!#REF!</f>
        <v>#REF!</v>
      </c>
      <c r="E10" s="57" t="e">
        <f>ALBATROS!#REF!</f>
        <v>#REF!</v>
      </c>
      <c r="F10" s="56" t="s">
        <v>10</v>
      </c>
      <c r="G10" s="11" t="s">
        <v>15</v>
      </c>
      <c r="H10" s="34"/>
    </row>
    <row r="11" spans="1:8" ht="20.25" hidden="1" thickBot="1">
      <c r="A11" s="36" t="e">
        <f>ALBATROS!#REF!</f>
        <v>#REF!</v>
      </c>
      <c r="B11" s="47" t="e">
        <f>ALBATROS!#REF!</f>
        <v>#REF!</v>
      </c>
      <c r="C11" s="37" t="e">
        <f>ALBATROS!#REF!</f>
        <v>#REF!</v>
      </c>
      <c r="D11" s="47" t="e">
        <f>ALBATROS!#REF!</f>
        <v>#REF!</v>
      </c>
      <c r="E11" s="57" t="e">
        <f>ALBATROS!#REF!</f>
        <v>#REF!</v>
      </c>
      <c r="F11" s="56" t="s">
        <v>10</v>
      </c>
      <c r="G11" s="11" t="s">
        <v>16</v>
      </c>
      <c r="H11" s="34"/>
    </row>
    <row r="12" spans="1:8" ht="20.25" hidden="1" thickBot="1">
      <c r="A12" s="36"/>
      <c r="B12" s="47"/>
      <c r="C12" s="37"/>
      <c r="D12" s="47"/>
      <c r="E12" s="57"/>
      <c r="F12" s="58">
        <f>(E12-D12)</f>
        <v>0</v>
      </c>
      <c r="G12" s="11" t="s">
        <v>17</v>
      </c>
      <c r="H12" s="34"/>
    </row>
    <row r="13" spans="1:8" ht="19.5" hidden="1" thickBot="1">
      <c r="C13" s="39"/>
      <c r="E13" s="55"/>
      <c r="H13" s="34"/>
    </row>
    <row r="14" spans="1:8" ht="20.25" thickBot="1">
      <c r="A14" s="234" t="str">
        <f>ALBATROS!A8</f>
        <v>ALBATROS - CABALLEROS CLASES 10 Y 11 -</v>
      </c>
      <c r="B14" s="235"/>
      <c r="C14" s="235"/>
      <c r="D14" s="235"/>
      <c r="E14" s="235"/>
      <c r="F14" s="236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CHAURA MAXIMO</v>
      </c>
      <c r="B16" s="47" t="str">
        <f>ALBATROS!B10</f>
        <v>TGC</v>
      </c>
      <c r="C16" s="37">
        <f>ALBATROS!C10</f>
        <v>40323</v>
      </c>
      <c r="D16" s="47">
        <f>ALBATROS!D10</f>
        <v>0</v>
      </c>
      <c r="E16" s="57">
        <f>ALBATROS!E10</f>
        <v>49</v>
      </c>
      <c r="F16" s="56" t="s">
        <v>10</v>
      </c>
      <c r="G16" s="11" t="s">
        <v>15</v>
      </c>
      <c r="H16" s="34"/>
    </row>
    <row r="17" spans="1:8" ht="20.25" thickBot="1">
      <c r="A17" s="36" t="str">
        <f>ALBATROS!A11</f>
        <v>DA SILVA ANTONIO</v>
      </c>
      <c r="B17" s="47" t="str">
        <f>ALBATROS!B11</f>
        <v>TGC</v>
      </c>
      <c r="C17" s="37">
        <f>ALBATROS!C11</f>
        <v>40904</v>
      </c>
      <c r="D17" s="47">
        <f>ALBATROS!D11</f>
        <v>0</v>
      </c>
      <c r="E17" s="57">
        <f>ALBATROS!E11</f>
        <v>56</v>
      </c>
      <c r="F17" s="56" t="s">
        <v>10</v>
      </c>
      <c r="G17" s="11" t="s">
        <v>16</v>
      </c>
      <c r="H17" s="34"/>
    </row>
    <row r="18" spans="1:8" ht="20.25" thickBot="1">
      <c r="A18" s="277" t="str">
        <f>ALBATROS!A12</f>
        <v>ALEMAN BENJAMIN (HIZO 1 10)</v>
      </c>
      <c r="B18" s="47" t="str">
        <f>ALBATROS!B12</f>
        <v>TGC</v>
      </c>
      <c r="C18" s="37">
        <f>ALBATROS!C12</f>
        <v>40791</v>
      </c>
      <c r="D18" s="47">
        <f>ALBATROS!D12</f>
        <v>13</v>
      </c>
      <c r="E18" s="57">
        <f>ALBATROS!E12</f>
        <v>57</v>
      </c>
      <c r="F18" s="58">
        <f>(E18-D18)</f>
        <v>44</v>
      </c>
      <c r="G18" s="11" t="s">
        <v>17</v>
      </c>
      <c r="H18" s="34"/>
    </row>
    <row r="19" spans="1:8" ht="19.5" thickBot="1">
      <c r="C19" s="39"/>
      <c r="E19" s="55"/>
      <c r="H19" s="34"/>
    </row>
    <row r="20" spans="1:8" ht="20.25" thickBot="1">
      <c r="A20" s="234" t="str">
        <f>EAGLES!A35</f>
        <v>EAGLES - DAMAS CLASES 12  Y 13 -</v>
      </c>
      <c r="B20" s="235"/>
      <c r="C20" s="235"/>
      <c r="D20" s="235"/>
      <c r="E20" s="235"/>
      <c r="F20" s="236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EAGLES!A37</f>
        <v>POLIFRONI CONSTANZA</v>
      </c>
      <c r="B22" s="47" t="str">
        <f>EAGLES!B37</f>
        <v>TGC</v>
      </c>
      <c r="C22" s="37">
        <f>EAGLES!C37</f>
        <v>41086</v>
      </c>
      <c r="D22" s="47">
        <f>EAGLES!D37</f>
        <v>0</v>
      </c>
      <c r="E22" s="57">
        <f>EAGLES!E37</f>
        <v>44</v>
      </c>
      <c r="F22" s="56" t="s">
        <v>10</v>
      </c>
      <c r="G22" s="11" t="s">
        <v>15</v>
      </c>
      <c r="H22" s="34"/>
    </row>
    <row r="23" spans="1:8" ht="20.25" thickBot="1">
      <c r="A23" s="36" t="str">
        <f>EAGLES!A38</f>
        <v>RAMPEZZOTTI JUSTINA</v>
      </c>
      <c r="B23" s="47" t="str">
        <f>EAGLES!B38</f>
        <v>TGC</v>
      </c>
      <c r="C23" s="37">
        <f>EAGLES!C38</f>
        <v>40917</v>
      </c>
      <c r="D23" s="302">
        <f>EAGLES!D38</f>
        <v>10.876106194690266</v>
      </c>
      <c r="E23" s="57">
        <f>EAGLES!E38</f>
        <v>47</v>
      </c>
      <c r="F23" s="56" t="s">
        <v>10</v>
      </c>
      <c r="G23" s="11" t="s">
        <v>16</v>
      </c>
      <c r="H23" s="34"/>
    </row>
    <row r="24" spans="1:8" ht="20.25" thickBot="1">
      <c r="A24" s="36" t="str">
        <f>EAGLES!A39</f>
        <v>PORCEL MARGARITA</v>
      </c>
      <c r="B24" s="47" t="str">
        <f>EAGLES!B39</f>
        <v>SPGC</v>
      </c>
      <c r="C24" s="37">
        <f>EAGLES!C39</f>
        <v>41055</v>
      </c>
      <c r="D24" s="302">
        <f>EAGLES!D39</f>
        <v>20.638938053097348</v>
      </c>
      <c r="E24" s="57">
        <f>EAGLES!E39</f>
        <v>49</v>
      </c>
      <c r="F24" s="58">
        <f>(E24-D24)</f>
        <v>28.361061946902652</v>
      </c>
      <c r="G24" s="11" t="s">
        <v>17</v>
      </c>
      <c r="H24" s="34"/>
    </row>
    <row r="25" spans="1:8" ht="19.5" thickBot="1">
      <c r="C25" s="39"/>
      <c r="E25" s="55"/>
      <c r="H25" s="34"/>
    </row>
    <row r="26" spans="1:8" ht="20.25" thickBot="1">
      <c r="A26" s="234" t="str">
        <f>EAGLES!A7</f>
        <v>EAGLES - CABALLEROS CLASES 12 Y 13 -</v>
      </c>
      <c r="B26" s="235"/>
      <c r="C26" s="235"/>
      <c r="D26" s="235"/>
      <c r="E26" s="235"/>
      <c r="F26" s="236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CICCOLA FRANCESCO</v>
      </c>
      <c r="B28" s="47" t="str">
        <f>EAGLES!B9</f>
        <v>ML</v>
      </c>
      <c r="C28" s="37">
        <f>EAGLES!C9</f>
        <v>41277</v>
      </c>
      <c r="D28" s="302">
        <f>EAGLES!D9</f>
        <v>0.5097345132743385</v>
      </c>
      <c r="E28" s="57">
        <f>EAGLES!E9</f>
        <v>36</v>
      </c>
      <c r="F28" s="56" t="s">
        <v>10</v>
      </c>
      <c r="G28" s="11" t="s">
        <v>15</v>
      </c>
      <c r="H28" s="34"/>
    </row>
    <row r="29" spans="1:8" ht="20.25" thickBot="1">
      <c r="A29" s="36" t="str">
        <f>EAGLES!A10</f>
        <v>PARASUCO AXEL GONZALO</v>
      </c>
      <c r="B29" s="47" t="str">
        <f>EAGLES!B10</f>
        <v>EVTGC</v>
      </c>
      <c r="C29" s="37">
        <f>EAGLES!C10</f>
        <v>41137</v>
      </c>
      <c r="D29" s="302">
        <f>EAGLES!D10</f>
        <v>6.873451327433628</v>
      </c>
      <c r="E29" s="57">
        <f>EAGLES!E10</f>
        <v>41</v>
      </c>
      <c r="F29" s="56" t="s">
        <v>10</v>
      </c>
      <c r="G29" s="11" t="s">
        <v>16</v>
      </c>
      <c r="H29" s="34"/>
    </row>
    <row r="30" spans="1:8" ht="20.25" thickBot="1">
      <c r="A30" s="36" t="s">
        <v>133</v>
      </c>
      <c r="B30" s="47" t="s">
        <v>51</v>
      </c>
      <c r="C30" s="37">
        <v>41031</v>
      </c>
      <c r="D30" s="302">
        <v>17.028318584070796</v>
      </c>
      <c r="E30" s="57">
        <v>44</v>
      </c>
      <c r="F30" s="58">
        <f>(E30-D30)</f>
        <v>26.971681415929204</v>
      </c>
      <c r="G30" s="11" t="s">
        <v>17</v>
      </c>
      <c r="H30" s="34"/>
    </row>
    <row r="31" spans="1:8" ht="19.5" thickBot="1">
      <c r="C31" s="39"/>
      <c r="E31" s="55"/>
      <c r="H31" s="34"/>
    </row>
    <row r="32" spans="1:8" ht="20.25" thickBot="1">
      <c r="A32" s="234" t="str">
        <f>BIRDIES!A26</f>
        <v>BIRDIES - DAMAS CLASES 2014 Y POSTERIORES</v>
      </c>
      <c r="B32" s="235"/>
      <c r="C32" s="235"/>
      <c r="D32" s="235"/>
      <c r="E32" s="235"/>
      <c r="F32" s="236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BIRDIES!A28</f>
        <v>CANNELLI ESMERALDA</v>
      </c>
      <c r="B34" s="47" t="str">
        <f>BIRDIES!B28</f>
        <v>NGC</v>
      </c>
      <c r="C34" s="37">
        <f>BIRDIES!C28</f>
        <v>41885</v>
      </c>
      <c r="D34" s="302">
        <f>BIRDIES!D28</f>
        <v>7.6588495575221245</v>
      </c>
      <c r="E34" s="57">
        <f>BIRDIES!E28</f>
        <v>50</v>
      </c>
      <c r="F34" s="56" t="s">
        <v>10</v>
      </c>
      <c r="G34" s="11" t="s">
        <v>15</v>
      </c>
      <c r="H34" s="34"/>
    </row>
    <row r="35" spans="1:8" ht="20.25" thickBot="1">
      <c r="A35" s="36" t="str">
        <f>BIRDIES!A29</f>
        <v>VIOLA MAYER LOLA</v>
      </c>
      <c r="B35" s="47" t="str">
        <f>BIRDIES!B29</f>
        <v>SPGC</v>
      </c>
      <c r="C35" s="37">
        <f>BIRDIES!C29</f>
        <v>41712</v>
      </c>
      <c r="D35" s="302">
        <f>BIRDIES!D29</f>
        <v>17.189380530973452</v>
      </c>
      <c r="E35" s="57">
        <f>BIRDIES!E29</f>
        <v>61</v>
      </c>
      <c r="F35" s="56" t="s">
        <v>10</v>
      </c>
      <c r="G35" s="11" t="s">
        <v>17</v>
      </c>
      <c r="H35" s="34"/>
    </row>
    <row r="36" spans="1:8" ht="20.25" thickBot="1">
      <c r="A36" s="36" t="str">
        <f>BIRDIES!A30</f>
        <v>PRESSO PEREYRA OLIVIA</v>
      </c>
      <c r="B36" s="47" t="str">
        <f>BIRDIES!B30</f>
        <v>TGC</v>
      </c>
      <c r="C36" s="37">
        <f>BIRDIES!C30</f>
        <v>41649</v>
      </c>
      <c r="D36" s="47">
        <f>BIRDIES!D30</f>
        <v>0</v>
      </c>
      <c r="E36" s="57"/>
      <c r="F36" s="58">
        <f>(E36-D36)</f>
        <v>0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34" t="str">
        <f>BIRDIES!A8</f>
        <v>BIRDIES - CABALLEROS CLASES 2014 Y POSTERIORES</v>
      </c>
      <c r="B38" s="235"/>
      <c r="C38" s="235"/>
      <c r="D38" s="235"/>
      <c r="E38" s="235"/>
      <c r="F38" s="236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JUAREZ GOÑI BENJAMIN</v>
      </c>
      <c r="B40" s="47" t="str">
        <f>BIRDIES!B10</f>
        <v>TGC</v>
      </c>
      <c r="C40" s="37">
        <f>BIRDIES!C10</f>
        <v>41730</v>
      </c>
      <c r="D40" s="302">
        <f>BIRDIES!D10</f>
        <v>1.6331858407079665</v>
      </c>
      <c r="E40" s="57">
        <f>BIRDIES!E10</f>
        <v>35</v>
      </c>
      <c r="F40" s="56" t="s">
        <v>10</v>
      </c>
      <c r="G40" s="11" t="s">
        <v>15</v>
      </c>
      <c r="H40" s="34"/>
    </row>
    <row r="41" spans="1:8" ht="20.25" thickBot="1">
      <c r="A41" s="36" t="str">
        <f>BIRDIES!A11</f>
        <v>LAMORTE JUAN SEBASTIAN</v>
      </c>
      <c r="B41" s="47" t="str">
        <f>BIRDIES!B11</f>
        <v>CG</v>
      </c>
      <c r="C41" s="37">
        <f>BIRDIES!C11</f>
        <v>42587</v>
      </c>
      <c r="D41" s="302">
        <f>BIRDIES!D11</f>
        <v>6.0703539823008867</v>
      </c>
      <c r="E41" s="57">
        <f>BIRDIES!E11</f>
        <v>39</v>
      </c>
      <c r="F41" s="56" t="s">
        <v>10</v>
      </c>
      <c r="G41" s="11" t="s">
        <v>16</v>
      </c>
      <c r="H41" s="34"/>
    </row>
    <row r="42" spans="1:8" ht="20.25" thickBot="1">
      <c r="A42" s="36" t="s">
        <v>158</v>
      </c>
      <c r="B42" s="47" t="s">
        <v>69</v>
      </c>
      <c r="C42" s="37">
        <v>42060</v>
      </c>
      <c r="D42" s="302">
        <v>19.044247787610615</v>
      </c>
      <c r="E42" s="57">
        <v>52</v>
      </c>
      <c r="F42" s="58">
        <f>(E42-D42)</f>
        <v>32.955752212389385</v>
      </c>
      <c r="G42" s="11" t="s">
        <v>17</v>
      </c>
      <c r="H42" s="34"/>
    </row>
    <row r="43" spans="1:8" ht="20.25" thickBot="1">
      <c r="A43" s="43"/>
      <c r="B43" s="44"/>
      <c r="C43" s="45"/>
      <c r="D43" s="51"/>
      <c r="E43" s="55"/>
      <c r="H43" s="34"/>
    </row>
    <row r="44" spans="1:8" ht="20.25" thickBot="1">
      <c r="A44" s="234" t="str">
        <f>PROMOCIONALES!A8</f>
        <v>PROMOCIONALES A HCP.</v>
      </c>
      <c r="B44" s="235"/>
      <c r="C44" s="235"/>
      <c r="D44" s="236"/>
      <c r="E44" s="55"/>
      <c r="H44" s="34"/>
    </row>
    <row r="45" spans="1:8" s="50" customFormat="1" ht="20.25" thickBot="1">
      <c r="A45" s="16" t="s">
        <v>6</v>
      </c>
      <c r="B45" s="52" t="s">
        <v>9</v>
      </c>
      <c r="C45" s="52" t="s">
        <v>21</v>
      </c>
      <c r="D45" s="79" t="s">
        <v>1</v>
      </c>
      <c r="E45" s="4" t="s">
        <v>4</v>
      </c>
      <c r="F45" s="4" t="s">
        <v>5</v>
      </c>
      <c r="H45" s="34"/>
    </row>
    <row r="46" spans="1:8" ht="20.25" thickBot="1">
      <c r="A46" s="36" t="str">
        <f>PROMOCIONALES!A10</f>
        <v>BUSTILLO SANTOS</v>
      </c>
      <c r="B46" s="47" t="str">
        <f>PROMOCIONALES!B10</f>
        <v>TGC</v>
      </c>
      <c r="C46" s="37">
        <f>PROMOCIONALES!C10</f>
        <v>38915</v>
      </c>
      <c r="D46" s="80">
        <f>PROMOCIONALES!D10</f>
        <v>0</v>
      </c>
      <c r="E46" s="57">
        <f>PROMOCIONALES!E10</f>
        <v>55</v>
      </c>
      <c r="F46" s="56" t="s">
        <v>10</v>
      </c>
      <c r="G46" s="11" t="s">
        <v>15</v>
      </c>
      <c r="H46" s="34"/>
    </row>
    <row r="47" spans="1:8" ht="20.25" thickBot="1">
      <c r="A47" s="104" t="str">
        <f>PROMOCIONALES!A11</f>
        <v>DESIMONE AGUSTIN</v>
      </c>
      <c r="B47" s="105" t="str">
        <f>PROMOCIONALES!B11</f>
        <v>TGC</v>
      </c>
      <c r="C47" s="106">
        <f>PROMOCIONALES!C11</f>
        <v>39350</v>
      </c>
      <c r="D47" s="107">
        <f>PROMOCIONALES!D11</f>
        <v>0</v>
      </c>
      <c r="E47" s="57">
        <f>PROMOCIONALES!E11</f>
        <v>58</v>
      </c>
      <c r="F47" s="58">
        <f>(E47-D47)</f>
        <v>58</v>
      </c>
      <c r="G47" s="11" t="s">
        <v>17</v>
      </c>
      <c r="H47" s="34"/>
    </row>
    <row r="48" spans="1:8" ht="20.25" thickBot="1">
      <c r="A48" s="43"/>
      <c r="B48" s="44"/>
      <c r="C48" s="45"/>
      <c r="D48" s="51"/>
      <c r="E48" s="55"/>
      <c r="H48" s="34"/>
    </row>
    <row r="49" spans="1:8" ht="20.25" thickBot="1">
      <c r="A49" s="234" t="s">
        <v>13</v>
      </c>
      <c r="B49" s="235"/>
      <c r="C49" s="235"/>
      <c r="D49" s="236"/>
      <c r="E49" s="55"/>
      <c r="H49" s="34"/>
    </row>
    <row r="50" spans="1:8" ht="20.25" thickBot="1">
      <c r="A50" s="4" t="s">
        <v>0</v>
      </c>
      <c r="B50" s="4" t="s">
        <v>9</v>
      </c>
      <c r="C50" s="40" t="s">
        <v>10</v>
      </c>
      <c r="D50" s="4" t="s">
        <v>22</v>
      </c>
      <c r="E50" s="55"/>
      <c r="H50" s="34"/>
    </row>
    <row r="51" spans="1:8" ht="18" customHeight="1">
      <c r="A51" s="36" t="str">
        <f>'5 H Y H.A. Y GGII'!A10</f>
        <v>GREEN PILAR</v>
      </c>
      <c r="B51" s="47" t="str">
        <f>'5 H Y H.A. Y GGII'!B10</f>
        <v>TGC</v>
      </c>
      <c r="C51" s="37" t="s">
        <v>10</v>
      </c>
      <c r="D51" s="38">
        <f>'5 H Y H.A. Y GGII'!C10</f>
        <v>27</v>
      </c>
      <c r="E51" s="55"/>
      <c r="H51" s="34"/>
    </row>
    <row r="52" spans="1:8" ht="18" customHeight="1">
      <c r="A52" s="36" t="str">
        <f>'5 H Y H.A. Y GGII'!A11</f>
        <v>PELLIZZARI TOMAS</v>
      </c>
      <c r="B52" s="47" t="str">
        <f>'5 H Y H.A. Y GGII'!B11</f>
        <v>TGC</v>
      </c>
      <c r="C52" s="37" t="s">
        <v>10</v>
      </c>
      <c r="D52" s="38">
        <f>'5 H Y H.A. Y GGII'!C11</f>
        <v>29</v>
      </c>
      <c r="E52" s="55"/>
      <c r="H52" s="34"/>
    </row>
    <row r="53" spans="1:8" ht="18" customHeight="1">
      <c r="A53" s="36" t="str">
        <f>'5 H Y H.A. Y GGII'!A12</f>
        <v>ECHEGOYEN HILARIO</v>
      </c>
      <c r="B53" s="47" t="str">
        <f>'5 H Y H.A. Y GGII'!B12</f>
        <v>SPGC</v>
      </c>
      <c r="C53" s="37" t="s">
        <v>10</v>
      </c>
      <c r="D53" s="38">
        <f>'5 H Y H.A. Y GGII'!C12</f>
        <v>30</v>
      </c>
      <c r="E53" s="55"/>
      <c r="H53" s="34"/>
    </row>
    <row r="54" spans="1:8" ht="18" customHeight="1">
      <c r="A54" s="36" t="str">
        <f>'5 H Y H.A. Y GGII'!A13</f>
        <v>BIONDELLI BOSSO ANGELINA</v>
      </c>
      <c r="B54" s="47" t="str">
        <f>'5 H Y H.A. Y GGII'!B13</f>
        <v>SPGC</v>
      </c>
      <c r="C54" s="37" t="s">
        <v>10</v>
      </c>
      <c r="D54" s="38">
        <f>'5 H Y H.A. Y GGII'!C13</f>
        <v>35</v>
      </c>
      <c r="E54" s="55"/>
      <c r="H54" s="34"/>
    </row>
    <row r="55" spans="1:8" ht="18" customHeight="1">
      <c r="A55" s="36" t="str">
        <f>'5 H Y H.A. Y GGII'!A14</f>
        <v>GREEN MAGDALENA</v>
      </c>
      <c r="B55" s="47" t="str">
        <f>'5 H Y H.A. Y GGII'!B14</f>
        <v>TGC</v>
      </c>
      <c r="C55" s="37" t="s">
        <v>10</v>
      </c>
      <c r="D55" s="38">
        <f>'5 H Y H.A. Y GGII'!C14</f>
        <v>36</v>
      </c>
      <c r="E55" s="55"/>
      <c r="H55" s="34"/>
    </row>
    <row r="56" spans="1:8" ht="18" customHeight="1">
      <c r="A56" s="36" t="str">
        <f>'5 H Y H.A. Y GGII'!A15</f>
        <v>ROTONDA GENNARO</v>
      </c>
      <c r="B56" s="47" t="str">
        <f>'5 H Y H.A. Y GGII'!B15</f>
        <v>TGC</v>
      </c>
      <c r="C56" s="37" t="s">
        <v>10</v>
      </c>
      <c r="D56" s="38">
        <f>'5 H Y H.A. Y GGII'!C15</f>
        <v>37</v>
      </c>
      <c r="E56" s="55"/>
      <c r="H56" s="34"/>
    </row>
    <row r="57" spans="1:8" ht="18" customHeight="1">
      <c r="A57" s="36" t="str">
        <f>'5 H Y H.A. Y GGII'!A16</f>
        <v>ECHEGOYEN GENARO</v>
      </c>
      <c r="B57" s="47" t="str">
        <f>'5 H Y H.A. Y GGII'!B16</f>
        <v>SPGC</v>
      </c>
      <c r="C57" s="37" t="s">
        <v>10</v>
      </c>
      <c r="D57" s="38">
        <f>'5 H Y H.A. Y GGII'!C16</f>
        <v>37</v>
      </c>
      <c r="E57" s="55"/>
      <c r="H57" s="34"/>
    </row>
    <row r="58" spans="1:8" ht="18" customHeight="1">
      <c r="A58" s="36" t="str">
        <f>'5 H Y H.A. Y GGII'!A17</f>
        <v>PALOMO THIAGO</v>
      </c>
      <c r="B58" s="47" t="str">
        <f>'5 H Y H.A. Y GGII'!B17</f>
        <v>CMDP</v>
      </c>
      <c r="C58" s="37" t="s">
        <v>10</v>
      </c>
      <c r="D58" s="38">
        <f>'5 H Y H.A. Y GGII'!C17</f>
        <v>39</v>
      </c>
      <c r="E58" s="55"/>
      <c r="H58" s="34"/>
    </row>
    <row r="59" spans="1:8" ht="18" customHeight="1">
      <c r="A59" s="36" t="str">
        <f>'5 H Y H.A. Y GGII'!A18</f>
        <v>RODRIGUEZ FERRERO SANTIAGO</v>
      </c>
      <c r="B59" s="47" t="str">
        <f>'5 H Y H.A. Y GGII'!B18</f>
        <v>CEGL</v>
      </c>
      <c r="C59" s="37" t="s">
        <v>10</v>
      </c>
      <c r="D59" s="38">
        <f>'5 H Y H.A. Y GGII'!C18</f>
        <v>39</v>
      </c>
      <c r="E59" s="55"/>
      <c r="H59" s="34"/>
    </row>
    <row r="60" spans="1:8" ht="18" customHeight="1">
      <c r="A60" s="36" t="str">
        <f>'5 H Y H.A. Y GGII'!A19</f>
        <v>SANCHEZ MOLINA GONZALO</v>
      </c>
      <c r="B60" s="47" t="str">
        <f>'5 H Y H.A. Y GGII'!B19</f>
        <v>TGC</v>
      </c>
      <c r="C60" s="37" t="s">
        <v>10</v>
      </c>
      <c r="D60" s="38">
        <f>'5 H Y H.A. Y GGII'!C19</f>
        <v>47</v>
      </c>
      <c r="E60" s="55"/>
      <c r="H60" s="34"/>
    </row>
    <row r="61" spans="1:8" ht="18" customHeight="1">
      <c r="A61" s="36" t="str">
        <f>'5 H Y H.A. Y GGII'!A20</f>
        <v>MORIXE ELOISA</v>
      </c>
      <c r="B61" s="47" t="str">
        <f>'5 H Y H.A. Y GGII'!B20</f>
        <v>TGC</v>
      </c>
      <c r="C61" s="37" t="s">
        <v>10</v>
      </c>
      <c r="D61" s="38">
        <f>'5 H Y H.A. Y GGII'!C20</f>
        <v>49</v>
      </c>
      <c r="E61" s="55"/>
      <c r="H61" s="34"/>
    </row>
    <row r="62" spans="1:8" ht="18" customHeight="1">
      <c r="A62" s="36" t="str">
        <f>'5 H Y H.A. Y GGII'!A21</f>
        <v>ORTIZ LEONEL</v>
      </c>
      <c r="B62" s="47" t="str">
        <f>'5 H Y H.A. Y GGII'!B21</f>
        <v>NGC</v>
      </c>
      <c r="C62" s="37" t="s">
        <v>10</v>
      </c>
      <c r="D62" s="38">
        <f>'5 H Y H.A. Y GGII'!C21</f>
        <v>50</v>
      </c>
      <c r="E62" s="55"/>
      <c r="H62" s="34"/>
    </row>
    <row r="63" spans="1:8" ht="18" customHeight="1" thickBot="1">
      <c r="B63" s="9"/>
      <c r="C63" s="9"/>
      <c r="D63" s="9"/>
      <c r="E63" s="9"/>
      <c r="F63" s="9"/>
    </row>
    <row r="64" spans="1:8" ht="18" customHeight="1" thickBot="1">
      <c r="A64" s="234" t="str">
        <f>'5 H Y H.A. Y GGII'!A25</f>
        <v>GOLFISTAS INTEGRADOS</v>
      </c>
      <c r="B64" s="235"/>
      <c r="C64" s="235"/>
      <c r="D64" s="236"/>
      <c r="E64" s="55"/>
      <c r="H64" s="34"/>
    </row>
    <row r="65" spans="1:8" ht="20.25" thickBot="1">
      <c r="A65" s="4" t="str">
        <f>'5 H Y H.A. Y GGII'!A26</f>
        <v>JUGADOR</v>
      </c>
      <c r="B65" s="4" t="str">
        <f>'5 H Y H.A. Y GGII'!B26</f>
        <v>CLUB</v>
      </c>
      <c r="C65" s="40" t="s">
        <v>10</v>
      </c>
      <c r="D65" s="4" t="str">
        <f>'5 H Y H.A. Y GGII'!C26</f>
        <v>TOTAL</v>
      </c>
      <c r="E65" s="55"/>
      <c r="H65" s="34"/>
    </row>
    <row r="66" spans="1:8" ht="18" customHeight="1">
      <c r="A66" s="36" t="str">
        <f>'5 H Y H.A. Y GGII'!A27</f>
        <v>KEEGAARD LISANDRO</v>
      </c>
      <c r="B66" s="47" t="str">
        <f>'5 H Y H.A. Y GGII'!B27</f>
        <v>NGC</v>
      </c>
      <c r="C66" s="37" t="s">
        <v>10</v>
      </c>
      <c r="D66" s="38">
        <f>'5 H Y H.A. Y GGII'!C27</f>
        <v>38</v>
      </c>
      <c r="E66" s="55" t="s">
        <v>208</v>
      </c>
      <c r="H66" s="34"/>
    </row>
    <row r="67" spans="1:8" ht="18" customHeight="1">
      <c r="A67" s="36" t="str">
        <f>'5 H Y H.A. Y GGII'!A28</f>
        <v>DANUNZIO MATIAS</v>
      </c>
      <c r="B67" s="47" t="str">
        <f>'5 H Y H.A. Y GGII'!B28</f>
        <v>NGC</v>
      </c>
      <c r="C67" s="37" t="s">
        <v>10</v>
      </c>
      <c r="D67" s="38">
        <f>'5 H Y H.A. Y GGII'!C28</f>
        <v>41</v>
      </c>
      <c r="E67" s="55" t="s">
        <v>208</v>
      </c>
      <c r="H67" s="34"/>
    </row>
    <row r="68" spans="1:8" ht="18" customHeight="1">
      <c r="A68" s="36" t="str">
        <f>'5 H Y H.A. Y GGII'!A29</f>
        <v>ROCCA LISANDRO</v>
      </c>
      <c r="B68" s="47" t="str">
        <f>'5 H Y H.A. Y GGII'!B29</f>
        <v>NGC</v>
      </c>
      <c r="C68" s="37" t="s">
        <v>10</v>
      </c>
      <c r="D68" s="38">
        <f>'5 H Y H.A. Y GGII'!C29</f>
        <v>41</v>
      </c>
      <c r="E68" s="55" t="s">
        <v>208</v>
      </c>
      <c r="H68" s="34"/>
    </row>
    <row r="69" spans="1:8" ht="18" customHeight="1">
      <c r="A69" s="36" t="str">
        <f>'5 H Y H.A. Y GGII'!A30</f>
        <v>RETTA PEDRO JOSE</v>
      </c>
      <c r="B69" s="47" t="str">
        <f>'5 H Y H.A. Y GGII'!B30</f>
        <v>NGC</v>
      </c>
      <c r="C69" s="37" t="s">
        <v>10</v>
      </c>
      <c r="D69" s="38">
        <f>'5 H Y H.A. Y GGII'!C30</f>
        <v>43</v>
      </c>
      <c r="E69" s="55" t="s">
        <v>208</v>
      </c>
      <c r="H69" s="34"/>
    </row>
    <row r="70" spans="1:8" ht="18" customHeight="1">
      <c r="B70" s="9"/>
      <c r="C70" s="9"/>
      <c r="D70" s="9"/>
      <c r="E70" s="9"/>
      <c r="F70" s="9"/>
      <c r="H70" s="34"/>
    </row>
  </sheetData>
  <mergeCells count="15">
    <mergeCell ref="A1:D1"/>
    <mergeCell ref="A2:D2"/>
    <mergeCell ref="A3:D3"/>
    <mergeCell ref="A4:D4"/>
    <mergeCell ref="A5:D5"/>
    <mergeCell ref="A64:D64"/>
    <mergeCell ref="A6:D6"/>
    <mergeCell ref="A49:D49"/>
    <mergeCell ref="A8:F8"/>
    <mergeCell ref="A14:F14"/>
    <mergeCell ref="A20:F20"/>
    <mergeCell ref="A26:F26"/>
    <mergeCell ref="A32:F32"/>
    <mergeCell ref="A38:F38"/>
    <mergeCell ref="A44:D44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142"/>
  <sheetViews>
    <sheetView zoomScaleNormal="100" workbookViewId="0">
      <selection sqref="A1:H1"/>
    </sheetView>
  </sheetViews>
  <sheetFormatPr baseColWidth="10" defaultRowHeight="18"/>
  <cols>
    <col min="1" max="1" width="5.5703125" style="195" bestFit="1" customWidth="1"/>
    <col min="2" max="2" width="3.42578125" style="30" customWidth="1"/>
    <col min="3" max="3" width="22.7109375" style="97" customWidth="1"/>
    <col min="4" max="4" width="5" style="96" bestFit="1" customWidth="1"/>
    <col min="5" max="5" width="22.7109375" style="97" customWidth="1"/>
    <col min="6" max="6" width="5.7109375" style="96" bestFit="1" customWidth="1"/>
    <col min="7" max="7" width="22.7109375" style="97" customWidth="1"/>
    <col min="8" max="8" width="5.7109375" style="96" bestFit="1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4" style="30" bestFit="1" customWidth="1"/>
    <col min="13" max="13" width="24.85546875" style="30" bestFit="1" customWidth="1"/>
    <col min="14" max="14" width="4" style="30" bestFit="1" customWidth="1"/>
    <col min="15" max="15" width="11.42578125" style="30"/>
    <col min="16" max="16" width="4" style="30" bestFit="1" customWidth="1"/>
    <col min="17" max="16384" width="11.42578125" style="30"/>
  </cols>
  <sheetData>
    <row r="1" spans="1:13" s="59" customFormat="1" ht="16.5" thickBot="1">
      <c r="A1" s="264" t="s">
        <v>190</v>
      </c>
      <c r="B1" s="264"/>
      <c r="C1" s="264"/>
      <c r="D1" s="264"/>
      <c r="E1" s="264"/>
      <c r="F1" s="264"/>
      <c r="G1" s="264"/>
      <c r="H1" s="264"/>
    </row>
    <row r="2" spans="1:13" s="59" customFormat="1" ht="16.5" thickBot="1">
      <c r="A2" s="265" t="s">
        <v>7</v>
      </c>
      <c r="B2" s="266"/>
      <c r="C2" s="266"/>
      <c r="D2" s="266"/>
      <c r="E2" s="266"/>
      <c r="F2" s="266"/>
      <c r="G2" s="266"/>
      <c r="H2" s="267"/>
    </row>
    <row r="3" spans="1:13" s="126" customFormat="1" ht="15.75">
      <c r="A3" s="268" t="s">
        <v>48</v>
      </c>
      <c r="B3" s="268"/>
      <c r="C3" s="268"/>
      <c r="D3" s="268"/>
      <c r="E3" s="268"/>
      <c r="F3" s="268"/>
      <c r="G3" s="268"/>
      <c r="H3" s="268"/>
    </row>
    <row r="4" spans="1:13" s="59" customFormat="1" ht="15">
      <c r="A4" s="269" t="s">
        <v>191</v>
      </c>
      <c r="B4" s="269"/>
      <c r="C4" s="269"/>
      <c r="D4" s="269"/>
      <c r="E4" s="269"/>
      <c r="F4" s="269"/>
      <c r="G4" s="269"/>
      <c r="H4" s="269"/>
    </row>
    <row r="5" spans="1:13" s="126" customFormat="1" ht="16.5" thickBot="1">
      <c r="A5" s="270" t="s">
        <v>192</v>
      </c>
      <c r="B5" s="271"/>
      <c r="C5" s="271"/>
      <c r="D5" s="271"/>
      <c r="E5" s="271"/>
      <c r="F5" s="271"/>
      <c r="G5" s="271"/>
      <c r="H5" s="272"/>
    </row>
    <row r="6" spans="1:13" s="127" customFormat="1" ht="12" thickBot="1">
      <c r="A6" s="247" t="s">
        <v>193</v>
      </c>
      <c r="B6" s="273"/>
      <c r="C6" s="273"/>
      <c r="D6" s="273"/>
      <c r="E6" s="273"/>
      <c r="F6" s="273"/>
      <c r="G6" s="273"/>
      <c r="H6" s="274"/>
    </row>
    <row r="7" spans="1:13" s="127" customFormat="1" ht="12" thickBot="1">
      <c r="A7" s="244" t="s">
        <v>51</v>
      </c>
      <c r="B7" s="250"/>
      <c r="C7" s="250"/>
      <c r="D7" s="250"/>
      <c r="E7" s="250"/>
      <c r="F7" s="250"/>
      <c r="G7" s="250"/>
      <c r="H7" s="251"/>
      <c r="I7" s="128">
        <f t="shared" ref="I7:I69" si="0">COUNTA(C7,E7,G7)</f>
        <v>0</v>
      </c>
    </row>
    <row r="8" spans="1:13" s="127" customFormat="1" ht="11.25">
      <c r="A8" s="295">
        <v>0.35416666666666669</v>
      </c>
      <c r="B8" s="130"/>
      <c r="C8" s="130" t="s">
        <v>163</v>
      </c>
      <c r="D8" s="131">
        <v>0</v>
      </c>
      <c r="E8" s="130" t="s">
        <v>154</v>
      </c>
      <c r="F8" s="131">
        <v>0</v>
      </c>
      <c r="G8" s="132" t="s">
        <v>133</v>
      </c>
      <c r="H8" s="133">
        <v>47.7</v>
      </c>
      <c r="I8" s="134">
        <f t="shared" si="0"/>
        <v>3</v>
      </c>
    </row>
    <row r="9" spans="1:13" s="127" customFormat="1" ht="11.25">
      <c r="A9" s="295">
        <v>0.36041666666666666</v>
      </c>
      <c r="B9" s="135"/>
      <c r="C9" s="136" t="s">
        <v>140</v>
      </c>
      <c r="D9" s="137">
        <v>0</v>
      </c>
      <c r="E9" s="136" t="s">
        <v>137</v>
      </c>
      <c r="F9" s="137">
        <v>0</v>
      </c>
      <c r="G9" s="136" t="s">
        <v>136</v>
      </c>
      <c r="H9" s="138">
        <v>54</v>
      </c>
      <c r="I9" s="134">
        <f t="shared" si="0"/>
        <v>3</v>
      </c>
    </row>
    <row r="10" spans="1:13" s="127" customFormat="1" ht="12" thickBot="1">
      <c r="A10" s="295">
        <v>0.36666666666666697</v>
      </c>
      <c r="B10" s="139"/>
      <c r="C10" s="140" t="s">
        <v>127</v>
      </c>
      <c r="D10" s="141">
        <v>0</v>
      </c>
      <c r="E10" s="140" t="s">
        <v>126</v>
      </c>
      <c r="F10" s="141">
        <v>54</v>
      </c>
      <c r="G10" s="140" t="s">
        <v>122</v>
      </c>
      <c r="H10" s="142">
        <v>19.3</v>
      </c>
      <c r="I10" s="134">
        <f t="shared" si="0"/>
        <v>3</v>
      </c>
    </row>
    <row r="11" spans="1:13" s="127" customFormat="1" ht="12" thickBot="1">
      <c r="A11" s="252" t="s">
        <v>194</v>
      </c>
      <c r="B11" s="245"/>
      <c r="C11" s="245"/>
      <c r="D11" s="245"/>
      <c r="E11" s="245"/>
      <c r="F11" s="245"/>
      <c r="G11" s="245"/>
      <c r="H11" s="246"/>
      <c r="I11" s="128">
        <f t="shared" si="0"/>
        <v>0</v>
      </c>
    </row>
    <row r="12" spans="1:13" s="127" customFormat="1" ht="11.25">
      <c r="A12" s="295">
        <v>0.37291666666666701</v>
      </c>
      <c r="B12" s="143"/>
      <c r="C12" s="144" t="s">
        <v>98</v>
      </c>
      <c r="D12" s="145">
        <v>22.2</v>
      </c>
      <c r="E12" s="198" t="s">
        <v>97</v>
      </c>
      <c r="F12" s="145">
        <v>19</v>
      </c>
      <c r="G12" s="144" t="s">
        <v>96</v>
      </c>
      <c r="H12" s="146">
        <v>16.7</v>
      </c>
      <c r="I12" s="134">
        <v>2</v>
      </c>
      <c r="M12" s="147"/>
    </row>
    <row r="13" spans="1:13" s="127" customFormat="1" ht="12" thickBot="1">
      <c r="A13" s="295">
        <v>0.37916666666666698</v>
      </c>
      <c r="B13" s="148"/>
      <c r="C13" s="135" t="s">
        <v>94</v>
      </c>
      <c r="D13" s="149">
        <v>16</v>
      </c>
      <c r="E13" s="135" t="s">
        <v>93</v>
      </c>
      <c r="F13" s="149">
        <v>12.8</v>
      </c>
      <c r="G13" s="135" t="s">
        <v>92</v>
      </c>
      <c r="H13" s="150">
        <v>11.6</v>
      </c>
      <c r="I13" s="134">
        <f t="shared" si="0"/>
        <v>3</v>
      </c>
    </row>
    <row r="14" spans="1:13" s="127" customFormat="1" ht="12" thickBot="1">
      <c r="A14" s="244" t="s">
        <v>195</v>
      </c>
      <c r="B14" s="255"/>
      <c r="C14" s="255"/>
      <c r="D14" s="255"/>
      <c r="E14" s="255"/>
      <c r="F14" s="255"/>
      <c r="G14" s="255"/>
      <c r="H14" s="256"/>
      <c r="I14" s="128">
        <f t="shared" si="0"/>
        <v>0</v>
      </c>
    </row>
    <row r="15" spans="1:13" s="127" customFormat="1" ht="11.25">
      <c r="A15" s="295">
        <v>0.38541666666666702</v>
      </c>
      <c r="B15" s="143"/>
      <c r="C15" s="198" t="s">
        <v>91</v>
      </c>
      <c r="D15" s="145">
        <v>54</v>
      </c>
      <c r="E15" s="144" t="s">
        <v>90</v>
      </c>
      <c r="F15" s="145">
        <v>23.2</v>
      </c>
      <c r="G15" s="144"/>
      <c r="H15" s="146"/>
      <c r="I15" s="134">
        <v>1</v>
      </c>
    </row>
    <row r="16" spans="1:13" s="127" customFormat="1" ht="11.25">
      <c r="A16" s="295">
        <v>0.391666666666667</v>
      </c>
      <c r="B16" s="148"/>
      <c r="C16" s="135" t="s">
        <v>89</v>
      </c>
      <c r="D16" s="149">
        <v>17</v>
      </c>
      <c r="E16" s="151" t="s">
        <v>88</v>
      </c>
      <c r="F16" s="151">
        <v>12.9</v>
      </c>
      <c r="G16" s="151"/>
      <c r="H16" s="152"/>
      <c r="I16" s="134">
        <f t="shared" si="0"/>
        <v>2</v>
      </c>
    </row>
    <row r="17" spans="1:13" s="127" customFormat="1" ht="11.25">
      <c r="A17" s="295">
        <v>0.39791666666666597</v>
      </c>
      <c r="B17" s="148"/>
      <c r="C17" s="135" t="s">
        <v>87</v>
      </c>
      <c r="D17" s="149">
        <v>12.1</v>
      </c>
      <c r="E17" s="135" t="s">
        <v>86</v>
      </c>
      <c r="F17" s="149">
        <v>12</v>
      </c>
      <c r="G17" s="135" t="s">
        <v>85</v>
      </c>
      <c r="H17" s="150">
        <v>9</v>
      </c>
      <c r="I17" s="134">
        <f t="shared" si="0"/>
        <v>3</v>
      </c>
    </row>
    <row r="18" spans="1:13" s="127" customFormat="1" ht="11.25">
      <c r="A18" s="295">
        <v>0.40416666666666701</v>
      </c>
      <c r="B18" s="148"/>
      <c r="C18" s="135" t="s">
        <v>84</v>
      </c>
      <c r="D18" s="149">
        <v>7.5</v>
      </c>
      <c r="E18" s="135" t="s">
        <v>83</v>
      </c>
      <c r="F18" s="149">
        <v>7.2</v>
      </c>
      <c r="G18" s="135" t="s">
        <v>82</v>
      </c>
      <c r="H18" s="150">
        <v>6.8</v>
      </c>
      <c r="I18" s="134">
        <f t="shared" si="0"/>
        <v>3</v>
      </c>
      <c r="M18" s="147"/>
    </row>
    <row r="19" spans="1:13" s="127" customFormat="1" ht="12" thickBot="1">
      <c r="A19" s="295">
        <v>0.41041666666666599</v>
      </c>
      <c r="B19" s="153"/>
      <c r="C19" s="139" t="s">
        <v>81</v>
      </c>
      <c r="D19" s="154">
        <v>5.8</v>
      </c>
      <c r="E19" s="139" t="s">
        <v>80</v>
      </c>
      <c r="F19" s="154">
        <v>5.5</v>
      </c>
      <c r="G19" s="139" t="s">
        <v>79</v>
      </c>
      <c r="H19" s="155">
        <v>2</v>
      </c>
      <c r="I19" s="134">
        <f t="shared" si="0"/>
        <v>3</v>
      </c>
    </row>
    <row r="20" spans="1:13" s="127" customFormat="1" ht="12" thickBot="1">
      <c r="A20" s="244" t="s">
        <v>196</v>
      </c>
      <c r="B20" s="245"/>
      <c r="C20" s="245"/>
      <c r="D20" s="245"/>
      <c r="E20" s="245"/>
      <c r="F20" s="245"/>
      <c r="G20" s="245"/>
      <c r="H20" s="246"/>
      <c r="I20" s="128">
        <f t="shared" si="0"/>
        <v>0</v>
      </c>
    </row>
    <row r="21" spans="1:13" s="127" customFormat="1" ht="11.25">
      <c r="A21" s="295">
        <v>0.41666666666666602</v>
      </c>
      <c r="B21" s="148"/>
      <c r="C21" s="135" t="s">
        <v>78</v>
      </c>
      <c r="D21" s="149">
        <v>30.6</v>
      </c>
      <c r="E21" s="135" t="s">
        <v>77</v>
      </c>
      <c r="F21" s="149">
        <v>29.9</v>
      </c>
      <c r="G21" s="200" t="s">
        <v>76</v>
      </c>
      <c r="H21" s="150">
        <v>19.399999999999999</v>
      </c>
      <c r="I21" s="134">
        <v>2</v>
      </c>
    </row>
    <row r="22" spans="1:13" s="127" customFormat="1" ht="11.25">
      <c r="A22" s="295">
        <v>0.422916666666666</v>
      </c>
      <c r="B22" s="148"/>
      <c r="C22" s="135" t="s">
        <v>75</v>
      </c>
      <c r="D22" s="149">
        <v>18</v>
      </c>
      <c r="E22" s="135" t="s">
        <v>74</v>
      </c>
      <c r="F22" s="149">
        <v>11.1</v>
      </c>
      <c r="G22" s="135" t="s">
        <v>73</v>
      </c>
      <c r="H22" s="150">
        <v>11</v>
      </c>
      <c r="I22" s="134">
        <f t="shared" si="0"/>
        <v>3</v>
      </c>
    </row>
    <row r="23" spans="1:13" s="127" customFormat="1" ht="11.25">
      <c r="A23" s="295">
        <v>0.42916666666666597</v>
      </c>
      <c r="B23" s="148"/>
      <c r="C23" s="135" t="s">
        <v>72</v>
      </c>
      <c r="D23" s="149">
        <v>8.1999999999999993</v>
      </c>
      <c r="E23" s="135" t="s">
        <v>71</v>
      </c>
      <c r="F23" s="149">
        <v>7.6</v>
      </c>
      <c r="G23" s="135" t="s">
        <v>70</v>
      </c>
      <c r="H23" s="150">
        <v>7</v>
      </c>
      <c r="I23" s="134">
        <f t="shared" si="0"/>
        <v>3</v>
      </c>
    </row>
    <row r="24" spans="1:13" s="127" customFormat="1" ht="11.25">
      <c r="A24" s="295">
        <v>0.43541666666666601</v>
      </c>
      <c r="B24" s="148"/>
      <c r="C24" s="135" t="s">
        <v>68</v>
      </c>
      <c r="D24" s="149">
        <v>6.1</v>
      </c>
      <c r="E24" s="135" t="s">
        <v>67</v>
      </c>
      <c r="F24" s="149">
        <v>6.1</v>
      </c>
      <c r="G24" s="135" t="s">
        <v>65</v>
      </c>
      <c r="H24" s="150">
        <v>2.7</v>
      </c>
      <c r="I24" s="134">
        <f t="shared" si="0"/>
        <v>3</v>
      </c>
    </row>
    <row r="25" spans="1:13" s="127" customFormat="1" ht="11.25">
      <c r="A25" s="295">
        <v>0.44166666666666599</v>
      </c>
      <c r="B25" s="148"/>
      <c r="C25" s="135" t="s">
        <v>63</v>
      </c>
      <c r="D25" s="149">
        <v>2</v>
      </c>
      <c r="E25" s="135" t="s">
        <v>61</v>
      </c>
      <c r="F25" s="149">
        <v>0.8</v>
      </c>
      <c r="G25" s="135" t="s">
        <v>60</v>
      </c>
      <c r="H25" s="150">
        <v>0.6</v>
      </c>
      <c r="I25" s="134">
        <f t="shared" si="0"/>
        <v>3</v>
      </c>
    </row>
    <row r="26" spans="1:13" s="127" customFormat="1" ht="12" thickBot="1">
      <c r="A26" s="295">
        <v>0.44791666666666602</v>
      </c>
      <c r="B26" s="148"/>
      <c r="C26" s="135" t="s">
        <v>59</v>
      </c>
      <c r="D26" s="149">
        <v>0</v>
      </c>
      <c r="E26" s="135" t="s">
        <v>58</v>
      </c>
      <c r="F26" s="149">
        <v>-0.1</v>
      </c>
      <c r="G26" s="135" t="s">
        <v>57</v>
      </c>
      <c r="H26" s="150">
        <v>-0.3</v>
      </c>
      <c r="I26" s="134">
        <f t="shared" si="0"/>
        <v>3</v>
      </c>
      <c r="M26" s="147"/>
    </row>
    <row r="27" spans="1:13" s="127" customFormat="1" ht="12" thickBot="1">
      <c r="A27" s="244" t="s">
        <v>197</v>
      </c>
      <c r="B27" s="255"/>
      <c r="C27" s="255"/>
      <c r="D27" s="255"/>
      <c r="E27" s="255"/>
      <c r="F27" s="255"/>
      <c r="G27" s="255"/>
      <c r="H27" s="256"/>
      <c r="I27" s="128">
        <f t="shared" si="0"/>
        <v>0</v>
      </c>
    </row>
    <row r="28" spans="1:13" s="127" customFormat="1" ht="11.25">
      <c r="A28" s="253">
        <v>0.45416666666666666</v>
      </c>
      <c r="B28" s="143"/>
      <c r="C28" s="144" t="s">
        <v>56</v>
      </c>
      <c r="D28" s="145">
        <v>3.7</v>
      </c>
      <c r="E28" s="144" t="s">
        <v>54</v>
      </c>
      <c r="F28" s="145">
        <v>2.9</v>
      </c>
      <c r="G28" s="156"/>
      <c r="H28" s="157"/>
      <c r="I28" s="134">
        <f t="shared" si="0"/>
        <v>2</v>
      </c>
    </row>
    <row r="29" spans="1:13" s="127" customFormat="1" ht="12" thickBot="1">
      <c r="A29" s="254"/>
      <c r="B29" s="153"/>
      <c r="C29" s="199" t="s">
        <v>52</v>
      </c>
      <c r="D29" s="154">
        <v>1.4</v>
      </c>
      <c r="E29" s="139" t="s">
        <v>50</v>
      </c>
      <c r="F29" s="154">
        <v>0.3</v>
      </c>
      <c r="G29" s="158"/>
      <c r="H29" s="159"/>
      <c r="I29" s="134">
        <v>1</v>
      </c>
    </row>
    <row r="30" spans="1:13" s="127" customFormat="1" ht="12" thickBot="1">
      <c r="A30" s="244" t="s">
        <v>198</v>
      </c>
      <c r="B30" s="245"/>
      <c r="C30" s="245"/>
      <c r="D30" s="245"/>
      <c r="E30" s="245"/>
      <c r="F30" s="245"/>
      <c r="G30" s="245"/>
      <c r="H30" s="246"/>
      <c r="I30" s="128">
        <f t="shared" si="0"/>
        <v>0</v>
      </c>
    </row>
    <row r="31" spans="1:13" s="127" customFormat="1" ht="11.25">
      <c r="A31" s="129">
        <v>0.46041666666666697</v>
      </c>
      <c r="B31" s="148"/>
      <c r="C31" s="135" t="s">
        <v>105</v>
      </c>
      <c r="D31" s="149">
        <v>35.200000000000003</v>
      </c>
      <c r="E31" s="135" t="s">
        <v>104</v>
      </c>
      <c r="F31" s="149">
        <v>9.8000000000000007</v>
      </c>
      <c r="G31" s="135" t="s">
        <v>103</v>
      </c>
      <c r="H31" s="150">
        <v>6.6</v>
      </c>
      <c r="I31" s="134">
        <f t="shared" si="0"/>
        <v>3</v>
      </c>
    </row>
    <row r="32" spans="1:13" s="127" customFormat="1" ht="12" thickBot="1">
      <c r="A32" s="129">
        <v>0.46666666666666701</v>
      </c>
      <c r="B32" s="148"/>
      <c r="C32" s="135" t="s">
        <v>102</v>
      </c>
      <c r="D32" s="149">
        <v>3.6</v>
      </c>
      <c r="E32" s="135" t="s">
        <v>101</v>
      </c>
      <c r="F32" s="149">
        <v>3.4</v>
      </c>
      <c r="G32" s="135" t="s">
        <v>99</v>
      </c>
      <c r="H32" s="150">
        <v>1.2</v>
      </c>
      <c r="I32" s="134">
        <f t="shared" si="0"/>
        <v>3</v>
      </c>
    </row>
    <row r="33" spans="1:13" s="127" customFormat="1" ht="12" thickBot="1">
      <c r="A33" s="244" t="s">
        <v>199</v>
      </c>
      <c r="B33" s="255"/>
      <c r="C33" s="255"/>
      <c r="D33" s="255"/>
      <c r="E33" s="255"/>
      <c r="F33" s="255"/>
      <c r="G33" s="255"/>
      <c r="H33" s="256"/>
      <c r="I33" s="128">
        <f t="shared" si="0"/>
        <v>0</v>
      </c>
    </row>
    <row r="34" spans="1:13" s="127" customFormat="1" ht="11.25">
      <c r="A34" s="129">
        <v>0.47291666666666698</v>
      </c>
      <c r="B34" s="143"/>
      <c r="C34" s="144" t="s">
        <v>108</v>
      </c>
      <c r="D34" s="145">
        <v>20</v>
      </c>
      <c r="E34" s="144" t="s">
        <v>107</v>
      </c>
      <c r="F34" s="145">
        <v>15.1</v>
      </c>
      <c r="G34" s="144" t="s">
        <v>106</v>
      </c>
      <c r="H34" s="146">
        <v>6.1</v>
      </c>
      <c r="I34" s="134">
        <f t="shared" si="0"/>
        <v>3</v>
      </c>
      <c r="M34" s="147"/>
    </row>
    <row r="35" spans="1:13" s="127" customFormat="1" ht="12" thickBot="1">
      <c r="A35" s="129">
        <v>0.47916666666666702</v>
      </c>
      <c r="B35" s="148"/>
      <c r="C35" s="135" t="s">
        <v>109</v>
      </c>
      <c r="D35" s="149">
        <v>26.8</v>
      </c>
      <c r="E35" s="200" t="s">
        <v>110</v>
      </c>
      <c r="F35" s="149">
        <v>35</v>
      </c>
      <c r="G35" s="135"/>
      <c r="H35" s="150"/>
      <c r="I35" s="134">
        <v>1</v>
      </c>
    </row>
    <row r="36" spans="1:13" s="127" customFormat="1" ht="12" thickBot="1">
      <c r="A36" s="160">
        <v>0.485416666666667</v>
      </c>
      <c r="B36" s="153"/>
      <c r="C36" s="199" t="s">
        <v>111</v>
      </c>
      <c r="D36" s="154">
        <v>35.700000000000003</v>
      </c>
      <c r="E36" s="199" t="s">
        <v>95</v>
      </c>
      <c r="F36" s="154">
        <v>16.399999999999999</v>
      </c>
      <c r="G36" s="158"/>
      <c r="H36" s="159"/>
      <c r="I36" s="134">
        <v>0</v>
      </c>
      <c r="J36" s="161">
        <f>SUM(I8:I36)</f>
        <v>56</v>
      </c>
    </row>
    <row r="37" spans="1:13" s="127" customFormat="1" ht="12" thickBot="1">
      <c r="I37" s="128">
        <f t="shared" si="0"/>
        <v>0</v>
      </c>
    </row>
    <row r="38" spans="1:13" s="127" customFormat="1" ht="12" thickBot="1">
      <c r="A38" s="257" t="s">
        <v>200</v>
      </c>
      <c r="B38" s="258"/>
      <c r="C38" s="258"/>
      <c r="D38" s="258"/>
      <c r="E38" s="258"/>
      <c r="F38" s="258"/>
      <c r="G38" s="258"/>
      <c r="H38" s="259"/>
      <c r="I38" s="128">
        <f t="shared" si="0"/>
        <v>0</v>
      </c>
    </row>
    <row r="39" spans="1:13" s="127" customFormat="1" ht="12" thickBot="1">
      <c r="A39" s="244" t="s">
        <v>201</v>
      </c>
      <c r="B39" s="255"/>
      <c r="C39" s="255"/>
      <c r="D39" s="255"/>
      <c r="E39" s="255"/>
      <c r="F39" s="255"/>
      <c r="G39" s="255"/>
      <c r="H39" s="256"/>
      <c r="I39" s="128">
        <f t="shared" si="0"/>
        <v>0</v>
      </c>
    </row>
    <row r="40" spans="1:13" s="127" customFormat="1" ht="11.25">
      <c r="A40" s="129">
        <v>0.49166666666666697</v>
      </c>
      <c r="B40" s="143"/>
      <c r="C40" s="144" t="s">
        <v>142</v>
      </c>
      <c r="D40" s="145">
        <v>0</v>
      </c>
      <c r="E40" s="144" t="s">
        <v>141</v>
      </c>
      <c r="F40" s="145">
        <v>0</v>
      </c>
      <c r="G40" s="144" t="s">
        <v>207</v>
      </c>
      <c r="H40" s="146">
        <v>0</v>
      </c>
      <c r="I40" s="134">
        <f t="shared" si="0"/>
        <v>3</v>
      </c>
    </row>
    <row r="41" spans="1:13" s="127" customFormat="1" ht="11.25">
      <c r="A41" s="129">
        <v>0.49791666666666601</v>
      </c>
      <c r="B41" s="148"/>
      <c r="C41" s="200" t="s">
        <v>139</v>
      </c>
      <c r="D41" s="162">
        <v>0</v>
      </c>
      <c r="E41" s="294" t="s">
        <v>138</v>
      </c>
      <c r="F41" s="162">
        <v>54</v>
      </c>
      <c r="G41" s="200" t="s">
        <v>135</v>
      </c>
      <c r="H41" s="164">
        <v>38.4</v>
      </c>
      <c r="I41" s="134">
        <v>0</v>
      </c>
    </row>
    <row r="42" spans="1:13" s="127" customFormat="1" ht="11.25">
      <c r="A42" s="129">
        <v>0.50416666666666599</v>
      </c>
      <c r="B42" s="148"/>
      <c r="C42" s="135" t="s">
        <v>134</v>
      </c>
      <c r="D42" s="162">
        <v>54</v>
      </c>
      <c r="E42" s="135" t="s">
        <v>132</v>
      </c>
      <c r="F42" s="162">
        <v>0</v>
      </c>
      <c r="G42" s="135" t="s">
        <v>131</v>
      </c>
      <c r="H42" s="164">
        <v>49.8</v>
      </c>
      <c r="I42" s="134">
        <f t="shared" si="0"/>
        <v>3</v>
      </c>
      <c r="M42" s="147"/>
    </row>
    <row r="43" spans="1:13" s="127" customFormat="1" ht="11.25">
      <c r="A43" s="129">
        <v>0.51041666666666596</v>
      </c>
      <c r="B43" s="148"/>
      <c r="C43" s="163" t="s">
        <v>130</v>
      </c>
      <c r="D43" s="162">
        <v>54</v>
      </c>
      <c r="E43" s="135" t="s">
        <v>128</v>
      </c>
      <c r="F43" s="162">
        <v>0</v>
      </c>
      <c r="G43" s="135" t="s">
        <v>125</v>
      </c>
      <c r="H43" s="164">
        <v>51.3</v>
      </c>
      <c r="I43" s="134">
        <f t="shared" si="0"/>
        <v>3</v>
      </c>
    </row>
    <row r="44" spans="1:13" s="127" customFormat="1" ht="11.25">
      <c r="A44" s="129">
        <v>0.51666666666666605</v>
      </c>
      <c r="B44" s="148"/>
      <c r="C44" s="163" t="s">
        <v>124</v>
      </c>
      <c r="D44" s="162">
        <v>34.299999999999997</v>
      </c>
      <c r="E44" s="135" t="s">
        <v>123</v>
      </c>
      <c r="F44" s="162">
        <v>41.2</v>
      </c>
      <c r="G44" s="135" t="s">
        <v>121</v>
      </c>
      <c r="H44" s="164">
        <v>26.2</v>
      </c>
      <c r="I44" s="134">
        <f t="shared" si="0"/>
        <v>3</v>
      </c>
    </row>
    <row r="45" spans="1:13" s="127" customFormat="1" ht="11.25">
      <c r="A45" s="129">
        <v>0.52291666666666603</v>
      </c>
      <c r="B45" s="148"/>
      <c r="C45" s="163" t="s">
        <v>120</v>
      </c>
      <c r="D45" s="162">
        <v>25.2</v>
      </c>
      <c r="E45" s="135" t="s">
        <v>119</v>
      </c>
      <c r="F45" s="162">
        <v>21.1</v>
      </c>
      <c r="G45" s="135" t="s">
        <v>118</v>
      </c>
      <c r="H45" s="164">
        <v>11.1</v>
      </c>
      <c r="I45" s="134">
        <f t="shared" si="0"/>
        <v>3</v>
      </c>
    </row>
    <row r="46" spans="1:13" s="127" customFormat="1" ht="11.25">
      <c r="A46" s="129">
        <v>0.52916666666666601</v>
      </c>
      <c r="B46" s="148"/>
      <c r="C46" s="294" t="s">
        <v>147</v>
      </c>
      <c r="D46" s="162">
        <v>54</v>
      </c>
      <c r="E46" s="165" t="s">
        <v>146</v>
      </c>
      <c r="F46" s="162">
        <v>54</v>
      </c>
      <c r="G46" s="165" t="s">
        <v>148</v>
      </c>
      <c r="H46" s="164">
        <v>48.4</v>
      </c>
      <c r="I46" s="134">
        <v>2</v>
      </c>
    </row>
    <row r="47" spans="1:13" s="127" customFormat="1" ht="12" thickBot="1">
      <c r="A47" s="129">
        <v>0.53541666666666599</v>
      </c>
      <c r="B47" s="153"/>
      <c r="C47" s="166" t="s">
        <v>145</v>
      </c>
      <c r="D47" s="167">
        <v>47.7</v>
      </c>
      <c r="E47" s="168" t="s">
        <v>144</v>
      </c>
      <c r="F47" s="167">
        <v>0</v>
      </c>
      <c r="G47" s="168" t="s">
        <v>143</v>
      </c>
      <c r="H47" s="169">
        <v>28</v>
      </c>
      <c r="I47" s="134">
        <f t="shared" si="0"/>
        <v>3</v>
      </c>
    </row>
    <row r="48" spans="1:13" s="127" customFormat="1" ht="12" thickBot="1">
      <c r="A48" s="244" t="s">
        <v>202</v>
      </c>
      <c r="B48" s="260"/>
      <c r="C48" s="260"/>
      <c r="D48" s="260"/>
      <c r="E48" s="260"/>
      <c r="F48" s="260"/>
      <c r="G48" s="260"/>
      <c r="H48" s="261"/>
      <c r="I48" s="128">
        <f t="shared" si="0"/>
        <v>0</v>
      </c>
    </row>
    <row r="49" spans="1:11" s="127" customFormat="1" ht="11.25">
      <c r="A49" s="129">
        <v>0.54166666666666596</v>
      </c>
      <c r="B49" s="143"/>
      <c r="C49" s="144" t="s">
        <v>153</v>
      </c>
      <c r="D49" s="170">
        <v>0</v>
      </c>
      <c r="E49" s="144" t="s">
        <v>151</v>
      </c>
      <c r="F49" s="170">
        <v>27.1</v>
      </c>
      <c r="G49" s="144" t="s">
        <v>150</v>
      </c>
      <c r="H49" s="171">
        <v>34.799999999999997</v>
      </c>
      <c r="I49" s="134">
        <f t="shared" si="0"/>
        <v>3</v>
      </c>
    </row>
    <row r="50" spans="1:11" s="127" customFormat="1" ht="11.25">
      <c r="A50" s="129">
        <v>0.54791666666666605</v>
      </c>
      <c r="B50" s="148"/>
      <c r="C50" s="135" t="s">
        <v>157</v>
      </c>
      <c r="D50" s="162">
        <v>0</v>
      </c>
      <c r="E50" s="163" t="s">
        <v>156</v>
      </c>
      <c r="F50" s="162">
        <v>43.6</v>
      </c>
      <c r="G50" s="135" t="s">
        <v>155</v>
      </c>
      <c r="H50" s="164">
        <v>0</v>
      </c>
      <c r="I50" s="134">
        <f t="shared" si="0"/>
        <v>3</v>
      </c>
    </row>
    <row r="51" spans="1:11" s="127" customFormat="1" ht="11.25">
      <c r="A51" s="129">
        <v>0.55416666666666603</v>
      </c>
      <c r="B51" s="148"/>
      <c r="C51" s="135" t="s">
        <v>161</v>
      </c>
      <c r="D51" s="162">
        <v>0</v>
      </c>
      <c r="E51" s="163" t="s">
        <v>159</v>
      </c>
      <c r="F51" s="162">
        <v>54</v>
      </c>
      <c r="G51" s="135" t="s">
        <v>158</v>
      </c>
      <c r="H51" s="164">
        <v>54</v>
      </c>
      <c r="I51" s="134">
        <f t="shared" si="0"/>
        <v>3</v>
      </c>
    </row>
    <row r="52" spans="1:11" s="127" customFormat="1" ht="11.25">
      <c r="A52" s="262">
        <v>0.56041666666666667</v>
      </c>
      <c r="B52" s="148"/>
      <c r="C52" s="163" t="s">
        <v>162</v>
      </c>
      <c r="D52" s="162">
        <v>0</v>
      </c>
      <c r="E52" s="135" t="s">
        <v>164</v>
      </c>
      <c r="F52" s="162">
        <v>0</v>
      </c>
      <c r="G52" s="151"/>
      <c r="H52" s="152"/>
      <c r="I52" s="134">
        <f t="shared" si="0"/>
        <v>2</v>
      </c>
    </row>
    <row r="53" spans="1:11" s="127" customFormat="1" ht="11.25">
      <c r="A53" s="263"/>
      <c r="B53" s="148"/>
      <c r="C53" s="163" t="s">
        <v>160</v>
      </c>
      <c r="D53" s="162">
        <v>0</v>
      </c>
      <c r="E53" s="135" t="s">
        <v>149</v>
      </c>
      <c r="F53" s="162">
        <v>17.899999999999999</v>
      </c>
      <c r="G53" s="135"/>
      <c r="H53" s="164"/>
      <c r="I53" s="134">
        <f t="shared" si="0"/>
        <v>2</v>
      </c>
    </row>
    <row r="54" spans="1:11" s="127" customFormat="1" ht="12" thickBot="1">
      <c r="A54" s="129">
        <v>0.56666666666666599</v>
      </c>
      <c r="B54" s="153"/>
      <c r="C54" s="166" t="s">
        <v>168</v>
      </c>
      <c r="D54" s="167">
        <v>0</v>
      </c>
      <c r="E54" s="168" t="s">
        <v>167</v>
      </c>
      <c r="F54" s="167">
        <v>44.8</v>
      </c>
      <c r="G54" s="175" t="s">
        <v>166</v>
      </c>
      <c r="H54" s="169">
        <v>26.7</v>
      </c>
      <c r="I54" s="134">
        <f t="shared" si="0"/>
        <v>3</v>
      </c>
    </row>
    <row r="55" spans="1:11" s="127" customFormat="1" ht="12" thickBot="1">
      <c r="A55" s="244" t="s">
        <v>203</v>
      </c>
      <c r="B55" s="245"/>
      <c r="C55" s="245"/>
      <c r="D55" s="245"/>
      <c r="E55" s="245"/>
      <c r="F55" s="245"/>
      <c r="G55" s="245"/>
      <c r="H55" s="246"/>
      <c r="I55" s="128">
        <f t="shared" si="0"/>
        <v>0</v>
      </c>
    </row>
    <row r="56" spans="1:11" s="127" customFormat="1" ht="11.25">
      <c r="A56" s="129">
        <v>0.57291666666666596</v>
      </c>
      <c r="B56" s="148"/>
      <c r="C56" s="165" t="s">
        <v>174</v>
      </c>
      <c r="D56" s="172" t="s">
        <v>10</v>
      </c>
      <c r="E56" s="165" t="s">
        <v>175</v>
      </c>
      <c r="F56" s="172" t="s">
        <v>10</v>
      </c>
      <c r="G56" s="200" t="s">
        <v>176</v>
      </c>
      <c r="H56" s="173" t="s">
        <v>10</v>
      </c>
      <c r="I56" s="134">
        <v>2</v>
      </c>
    </row>
    <row r="57" spans="1:11" s="127" customFormat="1" ht="11.25">
      <c r="A57" s="129">
        <v>0.57916666666666605</v>
      </c>
      <c r="B57" s="148"/>
      <c r="C57" s="165" t="s">
        <v>178</v>
      </c>
      <c r="D57" s="172" t="s">
        <v>10</v>
      </c>
      <c r="E57" s="165" t="s">
        <v>183</v>
      </c>
      <c r="F57" s="172" t="s">
        <v>10</v>
      </c>
      <c r="G57" s="135" t="s">
        <v>185</v>
      </c>
      <c r="H57" s="173" t="s">
        <v>10</v>
      </c>
      <c r="I57" s="134">
        <f t="shared" si="0"/>
        <v>3</v>
      </c>
    </row>
    <row r="58" spans="1:11" s="127" customFormat="1" ht="11.25">
      <c r="A58" s="129">
        <v>0.58541666666666603</v>
      </c>
      <c r="B58" s="148"/>
      <c r="C58" s="135" t="s">
        <v>179</v>
      </c>
      <c r="D58" s="172" t="s">
        <v>10</v>
      </c>
      <c r="E58" s="135" t="s">
        <v>180</v>
      </c>
      <c r="F58" s="172" t="s">
        <v>10</v>
      </c>
      <c r="G58" s="135" t="s">
        <v>181</v>
      </c>
      <c r="H58" s="173" t="s">
        <v>10</v>
      </c>
      <c r="I58" s="134">
        <f t="shared" si="0"/>
        <v>3</v>
      </c>
    </row>
    <row r="59" spans="1:11" s="127" customFormat="1" ht="12" thickBot="1">
      <c r="A59" s="129">
        <v>0.59166666666666601</v>
      </c>
      <c r="B59" s="174"/>
      <c r="C59" s="175" t="s">
        <v>182</v>
      </c>
      <c r="D59" s="176" t="s">
        <v>10</v>
      </c>
      <c r="E59" s="175" t="s">
        <v>184</v>
      </c>
      <c r="F59" s="176" t="s">
        <v>10</v>
      </c>
      <c r="G59" s="296" t="s">
        <v>177</v>
      </c>
      <c r="H59" s="177" t="s">
        <v>10</v>
      </c>
      <c r="I59" s="134">
        <v>2</v>
      </c>
      <c r="K59" s="151" t="s">
        <v>212</v>
      </c>
    </row>
    <row r="60" spans="1:11" s="127" customFormat="1" ht="12" thickBot="1">
      <c r="A60" s="247" t="s">
        <v>204</v>
      </c>
      <c r="B60" s="248"/>
      <c r="C60" s="248"/>
      <c r="D60" s="248"/>
      <c r="E60" s="248"/>
      <c r="F60" s="248"/>
      <c r="G60" s="248"/>
      <c r="H60" s="249"/>
      <c r="I60" s="128">
        <f t="shared" si="0"/>
        <v>0</v>
      </c>
    </row>
    <row r="61" spans="1:11" s="127" customFormat="1" ht="12" thickBot="1">
      <c r="A61" s="244" t="s">
        <v>205</v>
      </c>
      <c r="B61" s="250"/>
      <c r="C61" s="250"/>
      <c r="D61" s="250"/>
      <c r="E61" s="250"/>
      <c r="F61" s="250"/>
      <c r="G61" s="250"/>
      <c r="H61" s="251"/>
      <c r="I61" s="128">
        <f t="shared" si="0"/>
        <v>0</v>
      </c>
    </row>
    <row r="62" spans="1:11" s="127" customFormat="1" ht="11.25">
      <c r="A62" s="178">
        <v>0.37916666666666665</v>
      </c>
      <c r="B62" s="179"/>
      <c r="C62" s="180" t="s">
        <v>173</v>
      </c>
      <c r="D62" s="137">
        <v>0</v>
      </c>
      <c r="E62" s="151" t="s">
        <v>169</v>
      </c>
      <c r="F62" s="137">
        <v>0</v>
      </c>
      <c r="G62" s="135" t="s">
        <v>172</v>
      </c>
      <c r="H62" s="173">
        <v>0</v>
      </c>
      <c r="I62" s="134">
        <f t="shared" si="0"/>
        <v>3</v>
      </c>
    </row>
    <row r="63" spans="1:11" s="127" customFormat="1" ht="12" thickBot="1">
      <c r="A63" s="181">
        <v>0.38541666666666669</v>
      </c>
      <c r="B63" s="182"/>
      <c r="C63" s="183" t="s">
        <v>170</v>
      </c>
      <c r="D63" s="184">
        <v>0</v>
      </c>
      <c r="E63" s="183" t="s">
        <v>171</v>
      </c>
      <c r="F63" s="184">
        <v>0</v>
      </c>
      <c r="G63" s="185" t="s">
        <v>112</v>
      </c>
      <c r="H63" s="138">
        <v>32.200000000000003</v>
      </c>
      <c r="I63" s="134">
        <f t="shared" si="0"/>
        <v>3</v>
      </c>
    </row>
    <row r="64" spans="1:11" s="127" customFormat="1" ht="12" thickBot="1">
      <c r="A64" s="252" t="s">
        <v>206</v>
      </c>
      <c r="B64" s="250"/>
      <c r="C64" s="250"/>
      <c r="D64" s="250"/>
      <c r="E64" s="250"/>
      <c r="F64" s="250"/>
      <c r="G64" s="250"/>
      <c r="H64" s="251"/>
      <c r="I64" s="128">
        <f t="shared" si="0"/>
        <v>0</v>
      </c>
    </row>
    <row r="65" spans="1:12" s="127" customFormat="1" ht="11.25">
      <c r="A65" s="178">
        <v>0.39166666666666666</v>
      </c>
      <c r="B65" s="148"/>
      <c r="C65" s="135" t="s">
        <v>117</v>
      </c>
      <c r="D65" s="149">
        <v>52.8</v>
      </c>
      <c r="E65" s="135" t="s">
        <v>115</v>
      </c>
      <c r="F65" s="149">
        <v>0</v>
      </c>
      <c r="G65" s="135"/>
      <c r="H65" s="150"/>
      <c r="I65" s="134">
        <f t="shared" si="0"/>
        <v>2</v>
      </c>
    </row>
    <row r="66" spans="1:12" s="127" customFormat="1" ht="12" thickBot="1">
      <c r="A66" s="181">
        <v>0.3979166666666667</v>
      </c>
      <c r="B66" s="174"/>
      <c r="C66" s="175" t="s">
        <v>114</v>
      </c>
      <c r="D66" s="186">
        <v>54</v>
      </c>
      <c r="E66" s="175" t="s">
        <v>113</v>
      </c>
      <c r="F66" s="186">
        <v>0</v>
      </c>
      <c r="G66" s="175" t="s">
        <v>116</v>
      </c>
      <c r="H66" s="187">
        <v>0</v>
      </c>
      <c r="I66" s="134">
        <f t="shared" si="0"/>
        <v>3</v>
      </c>
    </row>
    <row r="67" spans="1:12" s="127" customFormat="1" ht="12" thickBot="1">
      <c r="A67" s="244" t="s">
        <v>44</v>
      </c>
      <c r="B67" s="250"/>
      <c r="C67" s="250"/>
      <c r="D67" s="250"/>
      <c r="E67" s="250"/>
      <c r="F67" s="250"/>
      <c r="G67" s="250"/>
      <c r="H67" s="251"/>
      <c r="I67" s="128">
        <f t="shared" si="0"/>
        <v>0</v>
      </c>
    </row>
    <row r="68" spans="1:12" s="127" customFormat="1" ht="12" thickBot="1">
      <c r="A68" s="253">
        <v>0.40416666666666662</v>
      </c>
      <c r="B68" s="148"/>
      <c r="C68" s="135" t="s">
        <v>186</v>
      </c>
      <c r="D68" s="149">
        <v>0</v>
      </c>
      <c r="E68" s="135" t="s">
        <v>187</v>
      </c>
      <c r="F68" s="149">
        <v>0</v>
      </c>
      <c r="G68" s="135"/>
      <c r="H68" s="150"/>
      <c r="I68" s="134">
        <f t="shared" si="0"/>
        <v>2</v>
      </c>
      <c r="J68" s="188">
        <f>SUM(I40:I69)</f>
        <v>61</v>
      </c>
    </row>
    <row r="69" spans="1:12" s="127" customFormat="1" ht="12" thickBot="1">
      <c r="A69" s="254"/>
      <c r="B69" s="153"/>
      <c r="C69" s="139" t="s">
        <v>188</v>
      </c>
      <c r="D69" s="154">
        <v>0</v>
      </c>
      <c r="E69" s="139" t="s">
        <v>189</v>
      </c>
      <c r="F69" s="154">
        <v>0</v>
      </c>
      <c r="G69" s="139"/>
      <c r="H69" s="155"/>
      <c r="I69" s="134">
        <f t="shared" si="0"/>
        <v>2</v>
      </c>
      <c r="J69" s="189">
        <f>SUM(J36+J68)</f>
        <v>117</v>
      </c>
    </row>
    <row r="70" spans="1:12" s="127" customFormat="1" ht="12.75">
      <c r="A70" s="190"/>
      <c r="B70" s="190"/>
      <c r="C70" s="190"/>
      <c r="D70" s="190"/>
      <c r="E70" s="190"/>
      <c r="F70" s="190"/>
      <c r="G70" s="190"/>
      <c r="H70" s="190"/>
      <c r="I70" s="134"/>
      <c r="L70" s="191"/>
    </row>
    <row r="71" spans="1:12" s="127" customFormat="1" ht="12.75">
      <c r="A71" s="190"/>
      <c r="B71" s="190"/>
      <c r="C71" s="190"/>
      <c r="D71" s="190"/>
      <c r="E71" s="190"/>
      <c r="F71" s="190"/>
      <c r="G71" s="190"/>
      <c r="H71" s="190"/>
      <c r="L71" s="191"/>
    </row>
    <row r="72" spans="1:12" s="127" customFormat="1" ht="12.75">
      <c r="A72" s="190"/>
      <c r="B72" s="190"/>
      <c r="C72" s="190"/>
      <c r="D72" s="190"/>
      <c r="E72" s="190"/>
      <c r="F72" s="190"/>
      <c r="G72" s="190"/>
      <c r="H72" s="190"/>
      <c r="L72" s="191"/>
    </row>
    <row r="73" spans="1:12" s="127" customFormat="1" ht="11.25">
      <c r="A73" s="190"/>
      <c r="B73" s="190"/>
      <c r="C73" s="190"/>
      <c r="D73" s="190"/>
      <c r="E73" s="190"/>
      <c r="F73" s="190"/>
      <c r="G73" s="190"/>
      <c r="H73" s="190"/>
    </row>
    <row r="74" spans="1:12" s="127" customFormat="1" ht="11.25">
      <c r="A74" s="192"/>
      <c r="B74" s="190"/>
      <c r="C74" s="190"/>
      <c r="D74" s="193"/>
      <c r="E74" s="190"/>
      <c r="F74" s="193"/>
      <c r="G74" s="190"/>
      <c r="H74" s="193"/>
    </row>
    <row r="75" spans="1:12" s="127" customFormat="1" ht="11.25">
      <c r="A75" s="192"/>
      <c r="B75" s="190"/>
      <c r="C75" s="190"/>
      <c r="D75" s="193"/>
      <c r="E75" s="190"/>
      <c r="F75" s="193"/>
      <c r="G75" s="190"/>
      <c r="H75" s="193"/>
    </row>
    <row r="76" spans="1:12" s="127" customFormat="1" ht="11.25">
      <c r="A76" s="192"/>
      <c r="B76" s="190"/>
      <c r="C76" s="190"/>
      <c r="D76" s="193"/>
      <c r="E76" s="190"/>
      <c r="F76" s="193"/>
      <c r="G76" s="190"/>
      <c r="H76" s="193"/>
    </row>
    <row r="77" spans="1:12" s="127" customFormat="1" ht="11.25">
      <c r="A77" s="192"/>
      <c r="B77" s="190"/>
      <c r="C77" s="190"/>
      <c r="D77" s="193"/>
      <c r="E77" s="190"/>
      <c r="F77" s="193"/>
      <c r="G77" s="190"/>
      <c r="H77" s="193"/>
    </row>
    <row r="78" spans="1:12" s="127" customFormat="1" ht="11.25">
      <c r="A78" s="192"/>
      <c r="B78" s="190"/>
      <c r="C78" s="190"/>
      <c r="D78" s="193"/>
      <c r="E78" s="190"/>
      <c r="F78" s="193"/>
      <c r="G78" s="190"/>
      <c r="H78" s="193"/>
    </row>
    <row r="79" spans="1:12" s="127" customFormat="1" ht="11.25">
      <c r="A79" s="192"/>
      <c r="B79" s="190"/>
      <c r="C79" s="190"/>
      <c r="D79" s="193"/>
      <c r="E79" s="190"/>
      <c r="F79" s="193"/>
      <c r="G79" s="190"/>
      <c r="H79" s="193"/>
    </row>
    <row r="80" spans="1:12" s="127" customFormat="1" ht="11.25">
      <c r="A80" s="192"/>
      <c r="B80" s="190"/>
      <c r="C80" s="190"/>
      <c r="D80" s="193"/>
      <c r="E80" s="190"/>
      <c r="F80" s="193"/>
      <c r="G80" s="190"/>
      <c r="H80" s="193"/>
    </row>
    <row r="81" spans="1:11" s="127" customFormat="1" ht="11.25">
      <c r="A81" s="192"/>
      <c r="B81" s="190"/>
      <c r="C81" s="190"/>
      <c r="D81" s="193"/>
      <c r="E81" s="190"/>
      <c r="F81" s="193"/>
      <c r="G81" s="190"/>
      <c r="H81" s="193"/>
    </row>
    <row r="82" spans="1:11" s="127" customFormat="1" ht="12.75">
      <c r="A82" s="192"/>
      <c r="B82" s="190"/>
      <c r="C82" s="190"/>
      <c r="D82" s="193"/>
      <c r="E82" s="190"/>
      <c r="F82" s="193"/>
      <c r="G82" s="190"/>
      <c r="H82" s="193"/>
      <c r="K82" s="191"/>
    </row>
    <row r="83" spans="1:11" s="127" customFormat="1" ht="12.75">
      <c r="A83" s="192"/>
      <c r="B83" s="190"/>
      <c r="C83" s="190"/>
      <c r="D83" s="193"/>
      <c r="E83" s="190"/>
      <c r="F83" s="193"/>
      <c r="G83" s="190"/>
      <c r="H83" s="193"/>
      <c r="K83" s="191"/>
    </row>
    <row r="84" spans="1:11" s="127" customFormat="1" ht="12.75">
      <c r="A84" s="192"/>
      <c r="B84" s="190"/>
      <c r="C84" s="190"/>
      <c r="D84" s="193"/>
      <c r="E84" s="190"/>
      <c r="F84" s="193"/>
      <c r="G84" s="190"/>
      <c r="H84" s="193"/>
      <c r="K84" s="191"/>
    </row>
    <row r="85" spans="1:11" s="127" customFormat="1" ht="12.75">
      <c r="A85" s="192"/>
      <c r="B85" s="190"/>
      <c r="C85" s="190"/>
      <c r="D85" s="193"/>
      <c r="E85" s="190"/>
      <c r="F85" s="193"/>
      <c r="G85" s="190"/>
      <c r="H85" s="193"/>
      <c r="K85" s="191"/>
    </row>
    <row r="86" spans="1:11" s="127" customFormat="1" ht="12.75">
      <c r="A86" s="192"/>
      <c r="B86" s="190"/>
      <c r="C86" s="190"/>
      <c r="D86" s="193"/>
      <c r="E86" s="190"/>
      <c r="F86" s="193"/>
      <c r="G86" s="190"/>
      <c r="H86" s="193"/>
      <c r="K86" s="191"/>
    </row>
    <row r="87" spans="1:11" s="127" customFormat="1" ht="12.75">
      <c r="A87" s="192"/>
      <c r="B87" s="190"/>
      <c r="C87" s="190"/>
      <c r="D87" s="193"/>
      <c r="E87" s="190"/>
      <c r="F87" s="193"/>
      <c r="G87" s="190"/>
      <c r="H87" s="193"/>
      <c r="K87" s="191"/>
    </row>
    <row r="88" spans="1:11" s="127" customFormat="1" ht="12.75">
      <c r="A88" s="192"/>
      <c r="B88" s="190"/>
      <c r="C88" s="190"/>
      <c r="D88" s="193"/>
      <c r="E88" s="190"/>
      <c r="F88" s="193"/>
      <c r="G88" s="190"/>
      <c r="H88" s="193"/>
      <c r="K88" s="191"/>
    </row>
    <row r="89" spans="1:11" s="127" customFormat="1" ht="12.75">
      <c r="A89" s="192"/>
      <c r="B89" s="190"/>
      <c r="C89" s="190"/>
      <c r="D89" s="193"/>
      <c r="E89" s="190"/>
      <c r="F89" s="193"/>
      <c r="G89" s="190"/>
      <c r="H89" s="193"/>
      <c r="K89" s="191"/>
    </row>
    <row r="90" spans="1:11" s="127" customFormat="1" ht="12.75">
      <c r="A90" s="192"/>
      <c r="B90" s="190"/>
      <c r="C90" s="190"/>
      <c r="D90" s="193"/>
      <c r="E90" s="190"/>
      <c r="F90" s="193"/>
      <c r="G90" s="190"/>
      <c r="H90" s="193"/>
      <c r="K90" s="191"/>
    </row>
    <row r="91" spans="1:11" s="127" customFormat="1" ht="12.75">
      <c r="A91" s="192"/>
      <c r="B91" s="190"/>
      <c r="C91" s="190"/>
      <c r="D91" s="193"/>
      <c r="E91" s="190"/>
      <c r="F91" s="193"/>
      <c r="G91" s="190"/>
      <c r="H91" s="193"/>
      <c r="K91" s="191"/>
    </row>
    <row r="92" spans="1:11" s="127" customFormat="1" ht="12.75">
      <c r="A92" s="192"/>
      <c r="B92" s="190"/>
      <c r="C92" s="190"/>
      <c r="D92" s="193"/>
      <c r="E92" s="190"/>
      <c r="F92" s="193"/>
      <c r="G92" s="190"/>
      <c r="H92" s="193"/>
      <c r="K92" s="191"/>
    </row>
    <row r="93" spans="1:11" s="127" customFormat="1" ht="12.75">
      <c r="A93" s="192"/>
      <c r="B93" s="190"/>
      <c r="C93" s="190"/>
      <c r="D93" s="193"/>
      <c r="E93" s="190"/>
      <c r="F93" s="193"/>
      <c r="G93" s="190"/>
      <c r="H93" s="193"/>
      <c r="K93" s="191"/>
    </row>
    <row r="94" spans="1:11" s="127" customFormat="1" ht="12.75">
      <c r="A94" s="192"/>
      <c r="B94" s="190"/>
      <c r="C94" s="190"/>
      <c r="D94" s="193"/>
      <c r="E94" s="190"/>
      <c r="F94" s="193"/>
      <c r="G94" s="190"/>
      <c r="H94" s="193"/>
      <c r="K94" s="191"/>
    </row>
    <row r="95" spans="1:11" s="127" customFormat="1" ht="12.75">
      <c r="A95" s="192"/>
      <c r="B95" s="190"/>
      <c r="C95" s="190"/>
      <c r="D95" s="193"/>
      <c r="E95" s="190"/>
      <c r="F95" s="193"/>
      <c r="G95" s="190"/>
      <c r="H95" s="193"/>
      <c r="K95" s="191"/>
    </row>
    <row r="96" spans="1:11" s="127" customFormat="1" ht="12.75">
      <c r="A96" s="192"/>
      <c r="B96" s="190"/>
      <c r="C96" s="190"/>
      <c r="D96" s="193"/>
      <c r="E96" s="190"/>
      <c r="F96" s="193"/>
      <c r="G96" s="190"/>
      <c r="H96" s="193"/>
      <c r="K96" s="191"/>
    </row>
    <row r="97" spans="1:11" s="127" customFormat="1" ht="12.75">
      <c r="A97" s="192"/>
      <c r="B97" s="190"/>
      <c r="C97" s="190"/>
      <c r="D97" s="193"/>
      <c r="E97" s="190"/>
      <c r="F97" s="193"/>
      <c r="G97" s="190"/>
      <c r="H97" s="193"/>
      <c r="K97" s="191"/>
    </row>
    <row r="98" spans="1:11" s="127" customFormat="1" ht="12.75">
      <c r="A98" s="192"/>
      <c r="B98" s="190"/>
      <c r="C98" s="190"/>
      <c r="D98" s="193"/>
      <c r="E98" s="190"/>
      <c r="F98" s="193"/>
      <c r="G98" s="190"/>
      <c r="H98" s="193"/>
      <c r="K98" s="191"/>
    </row>
    <row r="99" spans="1:11" s="127" customFormat="1" ht="12.75">
      <c r="A99" s="192"/>
      <c r="B99" s="190"/>
      <c r="C99" s="190"/>
      <c r="D99" s="193"/>
      <c r="E99" s="190"/>
      <c r="F99" s="193"/>
      <c r="G99" s="190"/>
      <c r="H99" s="193"/>
      <c r="K99" s="191"/>
    </row>
    <row r="100" spans="1:11" s="127" customFormat="1" ht="12.75">
      <c r="A100" s="192"/>
      <c r="B100" s="190"/>
      <c r="C100" s="190"/>
      <c r="D100" s="193"/>
      <c r="E100" s="190"/>
      <c r="F100" s="193"/>
      <c r="G100" s="190"/>
      <c r="H100" s="193"/>
      <c r="K100" s="191"/>
    </row>
    <row r="101" spans="1:11" s="127" customFormat="1" ht="12.75">
      <c r="A101" s="192"/>
      <c r="B101" s="190"/>
      <c r="C101" s="190"/>
      <c r="D101" s="193"/>
      <c r="E101" s="190"/>
      <c r="F101" s="193"/>
      <c r="G101" s="190"/>
      <c r="H101" s="193"/>
      <c r="K101" s="191"/>
    </row>
    <row r="102" spans="1:11" s="127" customFormat="1" ht="12.75">
      <c r="A102" s="192"/>
      <c r="B102" s="190"/>
      <c r="C102" s="190"/>
      <c r="D102" s="193"/>
      <c r="E102" s="190"/>
      <c r="F102" s="193"/>
      <c r="G102" s="190"/>
      <c r="H102" s="193"/>
      <c r="K102" s="191"/>
    </row>
    <row r="103" spans="1:11" s="127" customFormat="1" ht="12.75">
      <c r="A103" s="192"/>
      <c r="B103" s="190"/>
      <c r="C103" s="190"/>
      <c r="D103" s="193"/>
      <c r="E103" s="190"/>
      <c r="F103" s="193"/>
      <c r="G103" s="190"/>
      <c r="H103" s="193"/>
      <c r="K103" s="191"/>
    </row>
    <row r="104" spans="1:11" s="127" customFormat="1" ht="12.75">
      <c r="A104" s="192"/>
      <c r="B104" s="190"/>
      <c r="C104" s="190"/>
      <c r="D104" s="193"/>
      <c r="E104" s="190"/>
      <c r="F104" s="193"/>
      <c r="G104" s="190"/>
      <c r="H104" s="193"/>
      <c r="K104" s="191"/>
    </row>
    <row r="105" spans="1:11" s="127" customFormat="1" ht="12.75">
      <c r="A105" s="192"/>
      <c r="B105" s="190"/>
      <c r="C105" s="190"/>
      <c r="D105" s="193"/>
      <c r="E105" s="190"/>
      <c r="F105" s="193"/>
      <c r="G105" s="190"/>
      <c r="H105" s="193"/>
      <c r="K105" s="191"/>
    </row>
    <row r="106" spans="1:11" s="127" customFormat="1" ht="12.75">
      <c r="A106" s="192"/>
      <c r="B106" s="190"/>
      <c r="C106" s="190"/>
      <c r="D106" s="193"/>
      <c r="E106" s="190"/>
      <c r="F106" s="193"/>
      <c r="G106" s="190"/>
      <c r="H106" s="193"/>
      <c r="K106" s="191"/>
    </row>
    <row r="107" spans="1:11" s="127" customFormat="1" ht="12.75">
      <c r="A107" s="192"/>
      <c r="B107" s="190"/>
      <c r="C107" s="190"/>
      <c r="D107" s="193"/>
      <c r="E107" s="190"/>
      <c r="F107" s="193"/>
      <c r="G107" s="190"/>
      <c r="H107" s="193"/>
      <c r="K107" s="191"/>
    </row>
    <row r="108" spans="1:11" s="127" customFormat="1" ht="12.75">
      <c r="A108" s="192"/>
      <c r="B108" s="190"/>
      <c r="C108" s="190"/>
      <c r="D108" s="193"/>
      <c r="E108" s="190"/>
      <c r="F108" s="193"/>
      <c r="G108" s="190"/>
      <c r="H108" s="193"/>
      <c r="K108" s="191"/>
    </row>
    <row r="109" spans="1:11" s="127" customFormat="1" ht="12.75">
      <c r="A109" s="192"/>
      <c r="B109" s="190"/>
      <c r="C109" s="190"/>
      <c r="D109" s="193"/>
      <c r="E109" s="190"/>
      <c r="F109" s="193"/>
      <c r="G109" s="190"/>
      <c r="H109" s="193"/>
      <c r="K109" s="191"/>
    </row>
    <row r="110" spans="1:11" s="127" customFormat="1" ht="12.75">
      <c r="A110" s="192"/>
      <c r="B110" s="190"/>
      <c r="C110" s="190"/>
      <c r="D110" s="193"/>
      <c r="E110" s="190"/>
      <c r="F110" s="193"/>
      <c r="G110" s="190"/>
      <c r="H110" s="193"/>
      <c r="K110" s="191"/>
    </row>
    <row r="111" spans="1:11" s="127" customFormat="1" ht="12.75">
      <c r="A111" s="192"/>
      <c r="B111" s="190"/>
      <c r="C111" s="190"/>
      <c r="D111" s="193"/>
      <c r="E111" s="190"/>
      <c r="F111" s="193"/>
      <c r="G111" s="190"/>
      <c r="H111" s="193"/>
      <c r="K111" s="191"/>
    </row>
    <row r="112" spans="1:11" s="127" customFormat="1" ht="12.75">
      <c r="A112" s="192"/>
      <c r="B112" s="190"/>
      <c r="C112" s="190"/>
      <c r="D112" s="193"/>
      <c r="E112" s="190"/>
      <c r="F112" s="193"/>
      <c r="G112" s="190"/>
      <c r="H112" s="193"/>
      <c r="K112" s="191"/>
    </row>
    <row r="113" spans="1:11" s="127" customFormat="1" ht="12.75">
      <c r="A113" s="192"/>
      <c r="B113" s="190"/>
      <c r="C113" s="190"/>
      <c r="D113" s="193"/>
      <c r="E113" s="190"/>
      <c r="F113" s="193"/>
      <c r="G113" s="190"/>
      <c r="H113" s="193"/>
      <c r="K113" s="191"/>
    </row>
    <row r="114" spans="1:11" s="127" customFormat="1" ht="12.75">
      <c r="A114" s="192"/>
      <c r="B114" s="190"/>
      <c r="C114" s="190"/>
      <c r="D114" s="193"/>
      <c r="E114" s="190"/>
      <c r="F114" s="193"/>
      <c r="G114" s="190"/>
      <c r="H114" s="193"/>
      <c r="K114" s="191"/>
    </row>
    <row r="115" spans="1:11" s="127" customFormat="1" ht="12.75">
      <c r="A115" s="192"/>
      <c r="B115" s="190"/>
      <c r="C115" s="190"/>
      <c r="D115" s="193"/>
      <c r="E115" s="190"/>
      <c r="F115" s="193"/>
      <c r="G115" s="190"/>
      <c r="H115" s="193"/>
      <c r="K115" s="191"/>
    </row>
    <row r="116" spans="1:11">
      <c r="A116" s="22"/>
      <c r="B116" s="191"/>
      <c r="C116" s="191"/>
      <c r="E116" s="191"/>
      <c r="G116" s="191"/>
      <c r="J116" s="30"/>
      <c r="K116" s="191"/>
    </row>
    <row r="117" spans="1:11">
      <c r="A117" s="22"/>
      <c r="B117" s="191"/>
      <c r="C117" s="191"/>
      <c r="E117" s="191"/>
      <c r="G117" s="191"/>
      <c r="J117" s="30"/>
      <c r="K117" s="191"/>
    </row>
    <row r="118" spans="1:11">
      <c r="A118" s="22"/>
      <c r="B118" s="191"/>
      <c r="C118" s="191"/>
      <c r="E118" s="191"/>
      <c r="G118" s="191"/>
      <c r="J118" s="30"/>
      <c r="K118" s="191"/>
    </row>
    <row r="119" spans="1:11">
      <c r="A119" s="22"/>
      <c r="B119" s="191"/>
      <c r="C119" s="191"/>
      <c r="E119" s="191"/>
      <c r="G119" s="191"/>
      <c r="J119" s="30"/>
      <c r="K119" s="191"/>
    </row>
    <row r="120" spans="1:11">
      <c r="A120" s="22"/>
      <c r="B120" s="191"/>
      <c r="C120" s="191"/>
      <c r="E120" s="191"/>
      <c r="G120" s="191"/>
      <c r="J120" s="30"/>
      <c r="K120" s="191"/>
    </row>
    <row r="121" spans="1:11">
      <c r="A121" s="22"/>
      <c r="B121" s="191"/>
      <c r="C121" s="191"/>
      <c r="E121" s="191"/>
      <c r="G121" s="191"/>
      <c r="J121" s="30"/>
      <c r="K121" s="191"/>
    </row>
    <row r="122" spans="1:11">
      <c r="A122" s="22"/>
      <c r="B122" s="191"/>
      <c r="C122" s="191"/>
      <c r="E122" s="191"/>
      <c r="G122" s="191"/>
      <c r="J122" s="30"/>
      <c r="K122" s="191"/>
    </row>
    <row r="123" spans="1:11">
      <c r="A123" s="22"/>
      <c r="B123" s="191"/>
      <c r="C123" s="191"/>
      <c r="E123" s="191"/>
      <c r="G123" s="191"/>
      <c r="J123" s="30"/>
      <c r="K123" s="191"/>
    </row>
    <row r="124" spans="1:11">
      <c r="A124" s="22"/>
      <c r="B124" s="191"/>
      <c r="C124" s="191"/>
      <c r="E124" s="191"/>
      <c r="G124" s="191"/>
      <c r="J124" s="30"/>
      <c r="K124" s="191"/>
    </row>
    <row r="125" spans="1:11">
      <c r="A125" s="22"/>
      <c r="B125" s="191"/>
      <c r="C125" s="191"/>
      <c r="E125" s="191"/>
      <c r="G125" s="191"/>
      <c r="J125" s="30"/>
      <c r="K125" s="191"/>
    </row>
    <row r="126" spans="1:11">
      <c r="A126" s="22"/>
      <c r="B126" s="191"/>
      <c r="C126" s="191"/>
      <c r="E126" s="191"/>
      <c r="G126" s="191"/>
      <c r="J126" s="30"/>
      <c r="K126" s="191"/>
    </row>
    <row r="127" spans="1:11">
      <c r="A127" s="22"/>
      <c r="B127" s="191"/>
      <c r="C127" s="191"/>
      <c r="E127" s="191"/>
      <c r="G127" s="191"/>
      <c r="J127" s="30"/>
    </row>
    <row r="128" spans="1:11">
      <c r="A128" s="22"/>
      <c r="B128" s="191"/>
      <c r="C128" s="191"/>
      <c r="E128" s="191"/>
      <c r="G128" s="191"/>
      <c r="J128" s="30"/>
    </row>
    <row r="129" spans="1:10">
      <c r="A129" s="22"/>
      <c r="B129" s="191"/>
      <c r="C129" s="191"/>
      <c r="E129" s="191"/>
      <c r="G129" s="191"/>
      <c r="J129" s="30"/>
    </row>
    <row r="130" spans="1:10">
      <c r="A130" s="22"/>
      <c r="B130" s="191"/>
      <c r="C130" s="191"/>
      <c r="E130" s="191"/>
      <c r="G130" s="191"/>
      <c r="J130" s="30"/>
    </row>
    <row r="131" spans="1:10">
      <c r="A131" s="22"/>
      <c r="B131" s="191"/>
      <c r="C131" s="191"/>
      <c r="E131" s="191"/>
      <c r="G131" s="191"/>
      <c r="J131" s="30"/>
    </row>
    <row r="132" spans="1:10">
      <c r="A132" s="22"/>
      <c r="B132" s="191"/>
      <c r="C132" s="191"/>
      <c r="E132" s="191"/>
      <c r="G132" s="191"/>
      <c r="J132" s="30"/>
    </row>
    <row r="133" spans="1:10">
      <c r="A133" s="22"/>
      <c r="B133" s="191"/>
      <c r="C133" s="191"/>
      <c r="E133" s="191"/>
      <c r="G133" s="191"/>
      <c r="J133" s="30"/>
    </row>
    <row r="134" spans="1:10">
      <c r="A134" s="22"/>
      <c r="B134" s="191"/>
      <c r="C134" s="191"/>
      <c r="E134" s="191"/>
      <c r="G134" s="191"/>
      <c r="J134" s="30"/>
    </row>
    <row r="135" spans="1:10">
      <c r="A135" s="194"/>
      <c r="C135" s="191"/>
      <c r="E135" s="191"/>
      <c r="G135" s="191"/>
      <c r="J135" s="30"/>
    </row>
    <row r="136" spans="1:10">
      <c r="A136" s="194"/>
      <c r="C136" s="191"/>
      <c r="E136" s="191"/>
      <c r="G136" s="191"/>
      <c r="J136" s="30"/>
    </row>
    <row r="137" spans="1:10">
      <c r="A137" s="194"/>
      <c r="C137" s="191"/>
      <c r="E137" s="191"/>
      <c r="G137" s="191"/>
      <c r="J137" s="30"/>
    </row>
    <row r="138" spans="1:10">
      <c r="A138" s="194"/>
      <c r="C138" s="191"/>
      <c r="E138" s="191"/>
      <c r="G138" s="191"/>
      <c r="J138" s="30"/>
    </row>
    <row r="139" spans="1:10">
      <c r="A139" s="194"/>
      <c r="C139" s="191"/>
      <c r="E139" s="191"/>
      <c r="G139" s="191"/>
      <c r="J139" s="30"/>
    </row>
    <row r="140" spans="1:10">
      <c r="A140" s="194"/>
      <c r="C140" s="191"/>
      <c r="E140" s="191"/>
      <c r="G140" s="191"/>
      <c r="J140" s="30"/>
    </row>
    <row r="141" spans="1:10">
      <c r="A141" s="194"/>
      <c r="C141" s="191"/>
      <c r="E141" s="191"/>
      <c r="G141" s="191"/>
      <c r="J141" s="30"/>
    </row>
    <row r="142" spans="1:10">
      <c r="A142" s="194"/>
      <c r="C142" s="191"/>
      <c r="E142" s="191"/>
      <c r="G142" s="191"/>
      <c r="J142" s="30"/>
    </row>
  </sheetData>
  <mergeCells count="24">
    <mergeCell ref="A28:A29"/>
    <mergeCell ref="A1:H1"/>
    <mergeCell ref="A2:H2"/>
    <mergeCell ref="A3:H3"/>
    <mergeCell ref="A4:H4"/>
    <mergeCell ref="A5:H5"/>
    <mergeCell ref="A6:H6"/>
    <mergeCell ref="A7:H7"/>
    <mergeCell ref="A11:H11"/>
    <mergeCell ref="A14:H14"/>
    <mergeCell ref="A20:H20"/>
    <mergeCell ref="A27:H27"/>
    <mergeCell ref="A68:A69"/>
    <mergeCell ref="A30:H30"/>
    <mergeCell ref="A33:H33"/>
    <mergeCell ref="A38:H38"/>
    <mergeCell ref="A39:H39"/>
    <mergeCell ref="A48:H48"/>
    <mergeCell ref="A52:A53"/>
    <mergeCell ref="A55:H55"/>
    <mergeCell ref="A60:H60"/>
    <mergeCell ref="A61:H61"/>
    <mergeCell ref="A64:H64"/>
    <mergeCell ref="A67:H67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7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11" t="str">
        <f>JUV!A1</f>
        <v>TANDIL</v>
      </c>
      <c r="B1" s="211"/>
      <c r="C1" s="211"/>
      <c r="D1" s="211"/>
      <c r="E1" s="211"/>
      <c r="F1" s="211"/>
      <c r="G1" s="211"/>
      <c r="H1" s="211"/>
    </row>
    <row r="2" spans="1:11" ht="23.25">
      <c r="A2" s="216" t="str">
        <f>JUV!A2</f>
        <v>GOLF CLUB</v>
      </c>
      <c r="B2" s="216"/>
      <c r="C2" s="216"/>
      <c r="D2" s="216"/>
      <c r="E2" s="216"/>
      <c r="F2" s="216"/>
      <c r="G2" s="216"/>
      <c r="H2" s="216"/>
    </row>
    <row r="3" spans="1:11" ht="19.5">
      <c r="A3" s="212" t="s">
        <v>7</v>
      </c>
      <c r="B3" s="212"/>
      <c r="C3" s="212"/>
      <c r="D3" s="212"/>
      <c r="E3" s="212"/>
      <c r="F3" s="212"/>
      <c r="G3" s="212"/>
      <c r="H3" s="212"/>
    </row>
    <row r="4" spans="1:11" ht="26.25">
      <c r="A4" s="213" t="str">
        <f>JUV!A4</f>
        <v>8° FECHA DEL RANKING</v>
      </c>
      <c r="B4" s="213"/>
      <c r="C4" s="213"/>
      <c r="D4" s="213"/>
      <c r="E4" s="213"/>
      <c r="F4" s="213"/>
      <c r="G4" s="213"/>
      <c r="H4" s="213"/>
    </row>
    <row r="5" spans="1:11" ht="19.5">
      <c r="A5" s="214" t="str">
        <f>JUV!A5</f>
        <v>DOS VUELTAS DE 9 HOYOS MEDAL PLAY</v>
      </c>
      <c r="B5" s="214"/>
      <c r="C5" s="214"/>
      <c r="D5" s="214"/>
      <c r="E5" s="214"/>
      <c r="F5" s="214"/>
      <c r="G5" s="214"/>
      <c r="H5" s="214"/>
    </row>
    <row r="6" spans="1:11" ht="19.5">
      <c r="A6" s="207" t="str">
        <f>JUV!A6</f>
        <v>DOMINGO 03 DE SEPTIEMBRE DE 2023</v>
      </c>
      <c r="B6" s="207"/>
      <c r="C6" s="207"/>
      <c r="D6" s="207"/>
      <c r="E6" s="207"/>
      <c r="F6" s="207"/>
      <c r="G6" s="207"/>
      <c r="H6" s="207"/>
    </row>
    <row r="7" spans="1:11" ht="19.5" thickBot="1">
      <c r="A7" s="2"/>
    </row>
    <row r="8" spans="1:11" ht="20.25" thickBot="1">
      <c r="A8" s="204" t="s">
        <v>33</v>
      </c>
      <c r="B8" s="205"/>
      <c r="C8" s="205"/>
      <c r="D8" s="205"/>
      <c r="E8" s="205"/>
      <c r="F8" s="205"/>
      <c r="G8" s="205"/>
      <c r="H8" s="206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2"/>
      <c r="K9" s="103" t="s">
        <v>24</v>
      </c>
    </row>
    <row r="10" spans="1:11" ht="20.25" thickBot="1">
      <c r="A10" s="84" t="s">
        <v>57</v>
      </c>
      <c r="B10" s="85" t="s">
        <v>51</v>
      </c>
      <c r="C10" s="86">
        <v>38874</v>
      </c>
      <c r="D10" s="87">
        <v>-1</v>
      </c>
      <c r="E10" s="88">
        <v>34</v>
      </c>
      <c r="F10" s="89">
        <v>33</v>
      </c>
      <c r="G10" s="289">
        <f>SUM(E10:F10)</f>
        <v>67</v>
      </c>
      <c r="H10" s="91">
        <f>SUM(G10-D10)</f>
        <v>68</v>
      </c>
      <c r="I10" s="23" t="s">
        <v>15</v>
      </c>
      <c r="K10" s="20">
        <f t="shared" ref="K10:K27" si="0">(F10-D10*0.5)</f>
        <v>33.5</v>
      </c>
    </row>
    <row r="11" spans="1:11" ht="20.25" thickBot="1">
      <c r="A11" s="84" t="s">
        <v>61</v>
      </c>
      <c r="B11" s="85" t="s">
        <v>62</v>
      </c>
      <c r="C11" s="86">
        <v>38833</v>
      </c>
      <c r="D11" s="87">
        <v>0</v>
      </c>
      <c r="E11" s="88">
        <v>35</v>
      </c>
      <c r="F11" s="89">
        <v>35</v>
      </c>
      <c r="G11" s="289">
        <f>SUM(E11:F11)</f>
        <v>70</v>
      </c>
      <c r="H11" s="91">
        <f>SUM(G11-D11)</f>
        <v>70</v>
      </c>
      <c r="I11" s="23" t="s">
        <v>16</v>
      </c>
      <c r="K11" s="20">
        <f t="shared" si="0"/>
        <v>35</v>
      </c>
    </row>
    <row r="12" spans="1:11" ht="19.5">
      <c r="A12" s="84" t="s">
        <v>58</v>
      </c>
      <c r="B12" s="85" t="s">
        <v>51</v>
      </c>
      <c r="C12" s="86">
        <v>38888</v>
      </c>
      <c r="D12" s="87">
        <v>-1</v>
      </c>
      <c r="E12" s="88">
        <v>37</v>
      </c>
      <c r="F12" s="89">
        <v>36</v>
      </c>
      <c r="G12" s="90">
        <f>SUM(E12:F12)</f>
        <v>73</v>
      </c>
      <c r="H12" s="91">
        <f>SUM(G12-D12)</f>
        <v>74</v>
      </c>
      <c r="K12" s="20">
        <f t="shared" si="0"/>
        <v>36.5</v>
      </c>
    </row>
    <row r="13" spans="1:11" ht="19.5">
      <c r="A13" s="84" t="s">
        <v>59</v>
      </c>
      <c r="B13" s="85" t="s">
        <v>53</v>
      </c>
      <c r="C13" s="86">
        <v>38884</v>
      </c>
      <c r="D13" s="87">
        <v>-1</v>
      </c>
      <c r="E13" s="88">
        <v>37</v>
      </c>
      <c r="F13" s="89">
        <v>37</v>
      </c>
      <c r="G13" s="90">
        <f>SUM(E13:F13)</f>
        <v>74</v>
      </c>
      <c r="H13" s="91">
        <f>SUM(G13-D13)</f>
        <v>75</v>
      </c>
      <c r="K13" s="20">
        <f t="shared" si="0"/>
        <v>37.5</v>
      </c>
    </row>
    <row r="14" spans="1:11" ht="19.5">
      <c r="A14" s="84" t="s">
        <v>67</v>
      </c>
      <c r="B14" s="85" t="s">
        <v>62</v>
      </c>
      <c r="C14" s="86">
        <v>38609</v>
      </c>
      <c r="D14" s="87">
        <v>6</v>
      </c>
      <c r="E14" s="88">
        <v>37</v>
      </c>
      <c r="F14" s="89">
        <v>40</v>
      </c>
      <c r="G14" s="90">
        <f>SUM(E14:F14)</f>
        <v>77</v>
      </c>
      <c r="H14" s="91">
        <f>SUM(G14-D14)</f>
        <v>71</v>
      </c>
      <c r="K14" s="20">
        <f t="shared" si="0"/>
        <v>37</v>
      </c>
    </row>
    <row r="15" spans="1:11" ht="20.25" thickBot="1">
      <c r="A15" s="84" t="s">
        <v>63</v>
      </c>
      <c r="B15" s="85" t="s">
        <v>64</v>
      </c>
      <c r="C15" s="86">
        <v>39105</v>
      </c>
      <c r="D15" s="87">
        <v>1</v>
      </c>
      <c r="E15" s="88">
        <v>36</v>
      </c>
      <c r="F15" s="89">
        <v>41</v>
      </c>
      <c r="G15" s="90">
        <f>SUM(E15:F15)</f>
        <v>77</v>
      </c>
      <c r="H15" s="91">
        <f>SUM(G15-D15)</f>
        <v>76</v>
      </c>
      <c r="K15" s="20">
        <f t="shared" si="0"/>
        <v>40.5</v>
      </c>
    </row>
    <row r="16" spans="1:11" ht="20.25" thickBot="1">
      <c r="A16" s="84" t="s">
        <v>73</v>
      </c>
      <c r="B16" s="85" t="s">
        <v>51</v>
      </c>
      <c r="C16" s="86">
        <v>38937</v>
      </c>
      <c r="D16" s="87">
        <v>11</v>
      </c>
      <c r="E16" s="88">
        <v>40</v>
      </c>
      <c r="F16" s="89">
        <v>39</v>
      </c>
      <c r="G16" s="90">
        <f>SUM(E16:F16)</f>
        <v>79</v>
      </c>
      <c r="H16" s="91">
        <f>SUM(G16-D16)</f>
        <v>68</v>
      </c>
      <c r="I16" s="27" t="s">
        <v>17</v>
      </c>
      <c r="K16" s="20">
        <f t="shared" si="0"/>
        <v>33.5</v>
      </c>
    </row>
    <row r="17" spans="1:11" ht="19.5">
      <c r="A17" s="84" t="s">
        <v>60</v>
      </c>
      <c r="B17" s="85" t="s">
        <v>51</v>
      </c>
      <c r="C17" s="86">
        <v>38715</v>
      </c>
      <c r="D17" s="87">
        <v>0</v>
      </c>
      <c r="E17" s="88">
        <v>43</v>
      </c>
      <c r="F17" s="89">
        <v>37</v>
      </c>
      <c r="G17" s="90">
        <f>SUM(E17:F17)</f>
        <v>80</v>
      </c>
      <c r="H17" s="91">
        <f>SUM(G17-D17)</f>
        <v>80</v>
      </c>
      <c r="K17" s="20">
        <f t="shared" si="0"/>
        <v>37</v>
      </c>
    </row>
    <row r="18" spans="1:11" ht="19.5">
      <c r="A18" s="84" t="s">
        <v>65</v>
      </c>
      <c r="B18" s="85" t="s">
        <v>66</v>
      </c>
      <c r="C18" s="86">
        <v>39044</v>
      </c>
      <c r="D18" s="87">
        <v>2</v>
      </c>
      <c r="E18" s="88">
        <v>40</v>
      </c>
      <c r="F18" s="89">
        <v>41</v>
      </c>
      <c r="G18" s="90">
        <f>SUM(E18:F18)</f>
        <v>81</v>
      </c>
      <c r="H18" s="91">
        <f>SUM(G18-D18)</f>
        <v>79</v>
      </c>
      <c r="K18" s="20">
        <f t="shared" si="0"/>
        <v>40</v>
      </c>
    </row>
    <row r="19" spans="1:11" ht="19.5">
      <c r="A19" s="84" t="s">
        <v>72</v>
      </c>
      <c r="B19" s="85" t="s">
        <v>62</v>
      </c>
      <c r="C19" s="86">
        <v>38848</v>
      </c>
      <c r="D19" s="87">
        <v>8</v>
      </c>
      <c r="E19" s="88">
        <v>41</v>
      </c>
      <c r="F19" s="89">
        <v>43</v>
      </c>
      <c r="G19" s="90">
        <f>SUM(E19:F19)</f>
        <v>84</v>
      </c>
      <c r="H19" s="91">
        <f>SUM(G19-D19)</f>
        <v>76</v>
      </c>
      <c r="K19" s="20">
        <f t="shared" si="0"/>
        <v>39</v>
      </c>
    </row>
    <row r="20" spans="1:11" ht="20.25" thickBot="1">
      <c r="A20" s="84" t="s">
        <v>75</v>
      </c>
      <c r="B20" s="85" t="s">
        <v>51</v>
      </c>
      <c r="C20" s="86">
        <v>39381</v>
      </c>
      <c r="D20" s="87">
        <v>19</v>
      </c>
      <c r="E20" s="88">
        <v>45</v>
      </c>
      <c r="F20" s="89">
        <v>49</v>
      </c>
      <c r="G20" s="90">
        <f>SUM(E20:F20)</f>
        <v>94</v>
      </c>
      <c r="H20" s="91">
        <f>SUM(G20-D20)</f>
        <v>75</v>
      </c>
      <c r="K20" s="20">
        <f t="shared" si="0"/>
        <v>39.5</v>
      </c>
    </row>
    <row r="21" spans="1:11" ht="20.25" thickBot="1">
      <c r="A21" s="84" t="s">
        <v>78</v>
      </c>
      <c r="B21" s="85" t="s">
        <v>51</v>
      </c>
      <c r="C21" s="86">
        <v>39442</v>
      </c>
      <c r="D21" s="87">
        <v>32</v>
      </c>
      <c r="E21" s="88">
        <v>52</v>
      </c>
      <c r="F21" s="89">
        <v>49</v>
      </c>
      <c r="G21" s="90">
        <f>SUM(E21:F21)</f>
        <v>101</v>
      </c>
      <c r="H21" s="91">
        <f>SUM(G21-D21)</f>
        <v>69</v>
      </c>
      <c r="I21" s="27" t="s">
        <v>18</v>
      </c>
      <c r="K21" s="20">
        <f t="shared" si="0"/>
        <v>33</v>
      </c>
    </row>
    <row r="22" spans="1:11" ht="19.5">
      <c r="A22" s="84" t="s">
        <v>77</v>
      </c>
      <c r="B22" s="85" t="s">
        <v>62</v>
      </c>
      <c r="C22" s="86">
        <v>39011</v>
      </c>
      <c r="D22" s="87">
        <v>32</v>
      </c>
      <c r="E22" s="88">
        <v>61</v>
      </c>
      <c r="F22" s="89">
        <v>54</v>
      </c>
      <c r="G22" s="90">
        <f>SUM(E22:F22)</f>
        <v>115</v>
      </c>
      <c r="H22" s="91">
        <f>SUM(G22-D22)</f>
        <v>83</v>
      </c>
      <c r="K22" s="20">
        <f t="shared" si="0"/>
        <v>38</v>
      </c>
    </row>
    <row r="23" spans="1:11" ht="19.5">
      <c r="A23" s="201" t="s">
        <v>76</v>
      </c>
      <c r="B23" s="85" t="s">
        <v>51</v>
      </c>
      <c r="C23" s="86">
        <v>38781</v>
      </c>
      <c r="D23" s="278" t="s">
        <v>10</v>
      </c>
      <c r="E23" s="279" t="s">
        <v>10</v>
      </c>
      <c r="F23" s="280" t="s">
        <v>10</v>
      </c>
      <c r="G23" s="281" t="s">
        <v>10</v>
      </c>
      <c r="H23" s="282" t="s">
        <v>10</v>
      </c>
      <c r="K23" s="1"/>
    </row>
    <row r="24" spans="1:11" ht="19.5">
      <c r="A24" s="84" t="s">
        <v>70</v>
      </c>
      <c r="B24" s="85" t="s">
        <v>55</v>
      </c>
      <c r="C24" s="86">
        <v>38873</v>
      </c>
      <c r="D24" s="87">
        <v>7</v>
      </c>
      <c r="E24" s="88" t="s">
        <v>213</v>
      </c>
      <c r="F24" s="89" t="s">
        <v>208</v>
      </c>
      <c r="G24" s="281" t="s">
        <v>10</v>
      </c>
      <c r="H24" s="282" t="s">
        <v>10</v>
      </c>
      <c r="K24" s="1"/>
    </row>
    <row r="25" spans="1:11" ht="19.5">
      <c r="A25" s="84" t="s">
        <v>74</v>
      </c>
      <c r="B25" s="85" t="s">
        <v>55</v>
      </c>
      <c r="C25" s="86">
        <v>38630</v>
      </c>
      <c r="D25" s="87">
        <v>11</v>
      </c>
      <c r="E25" s="88" t="s">
        <v>213</v>
      </c>
      <c r="F25" s="89" t="s">
        <v>208</v>
      </c>
      <c r="G25" s="281" t="s">
        <v>10</v>
      </c>
      <c r="H25" s="282" t="s">
        <v>10</v>
      </c>
      <c r="K25" s="1"/>
    </row>
    <row r="26" spans="1:11" ht="19.5">
      <c r="A26" s="84" t="s">
        <v>68</v>
      </c>
      <c r="B26" s="85" t="s">
        <v>69</v>
      </c>
      <c r="C26" s="86">
        <v>39213</v>
      </c>
      <c r="D26" s="87" t="s">
        <v>5</v>
      </c>
      <c r="E26" s="88" t="s">
        <v>208</v>
      </c>
      <c r="F26" s="89" t="s">
        <v>28</v>
      </c>
      <c r="G26" s="281" t="s">
        <v>10</v>
      </c>
      <c r="H26" s="282" t="s">
        <v>10</v>
      </c>
      <c r="K26" s="1"/>
    </row>
    <row r="27" spans="1:11" ht="20.25" thickBot="1">
      <c r="A27" s="113" t="s">
        <v>71</v>
      </c>
      <c r="B27" s="114" t="s">
        <v>62</v>
      </c>
      <c r="C27" s="115">
        <v>39205</v>
      </c>
      <c r="D27" s="116" t="s">
        <v>5</v>
      </c>
      <c r="E27" s="117" t="s">
        <v>208</v>
      </c>
      <c r="F27" s="118" t="s">
        <v>28</v>
      </c>
      <c r="G27" s="286" t="s">
        <v>10</v>
      </c>
      <c r="H27" s="287" t="s">
        <v>10</v>
      </c>
      <c r="K27" s="1"/>
    </row>
  </sheetData>
  <sortState xmlns:xlrd2="http://schemas.microsoft.com/office/spreadsheetml/2017/richdata2" ref="A10:H27">
    <sortCondition ref="G10:G27"/>
    <sortCondition ref="F10:F27"/>
    <sortCondition ref="E10:E27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0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11" t="str">
        <f>JUV!A1</f>
        <v>TANDIL</v>
      </c>
      <c r="B1" s="211"/>
      <c r="C1" s="211"/>
      <c r="D1" s="211"/>
      <c r="E1" s="211"/>
      <c r="F1" s="211"/>
      <c r="G1" s="211"/>
      <c r="H1" s="211"/>
    </row>
    <row r="2" spans="1:11" ht="23.25">
      <c r="A2" s="216" t="str">
        <f>JUV!A2</f>
        <v>GOLF CLUB</v>
      </c>
      <c r="B2" s="216"/>
      <c r="C2" s="216"/>
      <c r="D2" s="216"/>
      <c r="E2" s="216"/>
      <c r="F2" s="216"/>
      <c r="G2" s="216"/>
      <c r="H2" s="216"/>
    </row>
    <row r="3" spans="1:11" ht="19.5">
      <c r="A3" s="212" t="s">
        <v>7</v>
      </c>
      <c r="B3" s="212"/>
      <c r="C3" s="212"/>
      <c r="D3" s="212"/>
      <c r="E3" s="212"/>
      <c r="F3" s="212"/>
      <c r="G3" s="212"/>
      <c r="H3" s="212"/>
    </row>
    <row r="4" spans="1:11" ht="26.25">
      <c r="A4" s="213" t="str">
        <f>JUV!A4</f>
        <v>8° FECHA DEL RANKING</v>
      </c>
      <c r="B4" s="213"/>
      <c r="C4" s="213"/>
      <c r="D4" s="213"/>
      <c r="E4" s="213"/>
      <c r="F4" s="213"/>
      <c r="G4" s="213"/>
      <c r="H4" s="213"/>
    </row>
    <row r="5" spans="1:11" ht="19.5">
      <c r="A5" s="214" t="str">
        <f>JUV!A5</f>
        <v>DOS VUELTAS DE 9 HOYOS MEDAL PLAY</v>
      </c>
      <c r="B5" s="214"/>
      <c r="C5" s="214"/>
      <c r="D5" s="214"/>
      <c r="E5" s="214"/>
      <c r="F5" s="214"/>
      <c r="G5" s="214"/>
      <c r="H5" s="214"/>
    </row>
    <row r="6" spans="1:11" ht="20.25" thickBot="1">
      <c r="A6" s="207" t="str">
        <f>JUV!A6</f>
        <v>DOMINGO 03 DE SEPTIEMBRE DE 2023</v>
      </c>
      <c r="B6" s="207"/>
      <c r="C6" s="207"/>
      <c r="D6" s="207"/>
      <c r="E6" s="207"/>
      <c r="F6" s="207"/>
      <c r="G6" s="207"/>
      <c r="H6" s="207"/>
    </row>
    <row r="7" spans="1:11" ht="20.25" thickBot="1">
      <c r="A7" s="217" t="s">
        <v>40</v>
      </c>
      <c r="B7" s="218"/>
      <c r="C7" s="218"/>
      <c r="D7" s="218"/>
      <c r="E7" s="218"/>
      <c r="F7" s="218"/>
      <c r="G7" s="218"/>
      <c r="H7" s="219"/>
    </row>
    <row r="8" spans="1:11" s="3" customFormat="1" ht="20.25" thickBot="1">
      <c r="A8" s="94" t="s">
        <v>0</v>
      </c>
      <c r="B8" s="95" t="s">
        <v>9</v>
      </c>
      <c r="C8" s="95" t="s">
        <v>21</v>
      </c>
      <c r="D8" s="52" t="s">
        <v>1</v>
      </c>
      <c r="E8" s="52" t="s">
        <v>2</v>
      </c>
      <c r="F8" s="52" t="s">
        <v>3</v>
      </c>
      <c r="G8" s="109" t="s">
        <v>4</v>
      </c>
      <c r="H8" s="17" t="s">
        <v>5</v>
      </c>
      <c r="K8" s="48" t="s">
        <v>24</v>
      </c>
    </row>
    <row r="9" spans="1:11" ht="20.25" thickBot="1">
      <c r="A9" s="84" t="s">
        <v>81</v>
      </c>
      <c r="B9" s="85" t="s">
        <v>55</v>
      </c>
      <c r="C9" s="86">
        <v>39699</v>
      </c>
      <c r="D9" s="87">
        <v>5</v>
      </c>
      <c r="E9" s="88">
        <v>39</v>
      </c>
      <c r="F9" s="89">
        <v>38</v>
      </c>
      <c r="G9" s="289">
        <f>SUM(E9:F9)</f>
        <v>77</v>
      </c>
      <c r="H9" s="91">
        <f t="shared" ref="H9:H21" si="0">SUM(G9-D9)</f>
        <v>72</v>
      </c>
      <c r="I9" s="23" t="s">
        <v>15</v>
      </c>
      <c r="K9" s="20">
        <f t="shared" ref="K9:K21" si="1">(F9-D9*0.5)</f>
        <v>35.5</v>
      </c>
    </row>
    <row r="10" spans="1:11" ht="20.25" thickBot="1">
      <c r="A10" s="84" t="s">
        <v>79</v>
      </c>
      <c r="B10" s="85" t="s">
        <v>55</v>
      </c>
      <c r="C10" s="86">
        <v>40163</v>
      </c>
      <c r="D10" s="87">
        <v>1</v>
      </c>
      <c r="E10" s="88">
        <v>40</v>
      </c>
      <c r="F10" s="89">
        <v>40</v>
      </c>
      <c r="G10" s="289">
        <f>SUM(E10:F10)</f>
        <v>80</v>
      </c>
      <c r="H10" s="91">
        <f t="shared" si="0"/>
        <v>79</v>
      </c>
      <c r="I10" s="23" t="s">
        <v>16</v>
      </c>
      <c r="K10" s="20">
        <f t="shared" si="1"/>
        <v>39.5</v>
      </c>
    </row>
    <row r="11" spans="1:11" ht="20.25" thickBot="1">
      <c r="A11" s="84" t="s">
        <v>83</v>
      </c>
      <c r="B11" s="85" t="s">
        <v>55</v>
      </c>
      <c r="C11" s="86">
        <v>39791</v>
      </c>
      <c r="D11" s="87">
        <v>7</v>
      </c>
      <c r="E11" s="88">
        <v>36</v>
      </c>
      <c r="F11" s="89">
        <v>44</v>
      </c>
      <c r="G11" s="90">
        <f>SUM(E11:F11)</f>
        <v>80</v>
      </c>
      <c r="H11" s="91">
        <f t="shared" si="0"/>
        <v>73</v>
      </c>
      <c r="I11" s="27" t="s">
        <v>18</v>
      </c>
      <c r="K11" s="20">
        <f t="shared" si="1"/>
        <v>40.5</v>
      </c>
    </row>
    <row r="12" spans="1:11" ht="19.5">
      <c r="A12" s="84" t="s">
        <v>80</v>
      </c>
      <c r="B12" s="85" t="s">
        <v>62</v>
      </c>
      <c r="C12" s="86">
        <v>39770</v>
      </c>
      <c r="D12" s="87">
        <v>5</v>
      </c>
      <c r="E12" s="88">
        <v>44</v>
      </c>
      <c r="F12" s="89">
        <v>39</v>
      </c>
      <c r="G12" s="90">
        <f>SUM(E12:F12)</f>
        <v>83</v>
      </c>
      <c r="H12" s="91">
        <f t="shared" si="0"/>
        <v>78</v>
      </c>
      <c r="K12" s="20">
        <f t="shared" si="1"/>
        <v>36.5</v>
      </c>
    </row>
    <row r="13" spans="1:11" ht="20.25" thickBot="1">
      <c r="A13" s="84" t="s">
        <v>85</v>
      </c>
      <c r="B13" s="85" t="s">
        <v>53</v>
      </c>
      <c r="C13" s="86">
        <v>39819</v>
      </c>
      <c r="D13" s="87">
        <v>9</v>
      </c>
      <c r="E13" s="88">
        <v>41</v>
      </c>
      <c r="F13" s="89">
        <v>42</v>
      </c>
      <c r="G13" s="90">
        <f>SUM(E13:F13)</f>
        <v>83</v>
      </c>
      <c r="H13" s="91">
        <f t="shared" si="0"/>
        <v>74</v>
      </c>
      <c r="K13" s="20">
        <f t="shared" si="1"/>
        <v>37.5</v>
      </c>
    </row>
    <row r="14" spans="1:11" ht="20.25" thickBot="1">
      <c r="A14" s="84" t="s">
        <v>89</v>
      </c>
      <c r="B14" s="85" t="s">
        <v>55</v>
      </c>
      <c r="C14" s="86">
        <v>39774</v>
      </c>
      <c r="D14" s="87">
        <v>18</v>
      </c>
      <c r="E14" s="88">
        <v>43</v>
      </c>
      <c r="F14" s="89">
        <v>42</v>
      </c>
      <c r="G14" s="90">
        <f>SUM(E14:F14)</f>
        <v>85</v>
      </c>
      <c r="H14" s="91">
        <f t="shared" si="0"/>
        <v>67</v>
      </c>
      <c r="I14" s="27" t="s">
        <v>17</v>
      </c>
      <c r="K14" s="20">
        <f t="shared" si="1"/>
        <v>33</v>
      </c>
    </row>
    <row r="15" spans="1:11" ht="19.5">
      <c r="A15" s="84" t="s">
        <v>84</v>
      </c>
      <c r="B15" s="85" t="s">
        <v>51</v>
      </c>
      <c r="C15" s="86">
        <v>40007</v>
      </c>
      <c r="D15" s="87">
        <v>7</v>
      </c>
      <c r="E15" s="88">
        <v>41</v>
      </c>
      <c r="F15" s="89">
        <v>45</v>
      </c>
      <c r="G15" s="90">
        <f>SUM(E15:F15)</f>
        <v>86</v>
      </c>
      <c r="H15" s="91">
        <f t="shared" si="0"/>
        <v>79</v>
      </c>
      <c r="K15" s="20">
        <f t="shared" si="1"/>
        <v>41.5</v>
      </c>
    </row>
    <row r="16" spans="1:11" ht="19.5">
      <c r="A16" s="84" t="s">
        <v>82</v>
      </c>
      <c r="B16" s="85" t="s">
        <v>55</v>
      </c>
      <c r="C16" s="86">
        <v>39469</v>
      </c>
      <c r="D16" s="87">
        <v>6</v>
      </c>
      <c r="E16" s="88">
        <v>40</v>
      </c>
      <c r="F16" s="89">
        <v>47</v>
      </c>
      <c r="G16" s="90">
        <f>SUM(E16:F16)</f>
        <v>87</v>
      </c>
      <c r="H16" s="91">
        <f t="shared" si="0"/>
        <v>81</v>
      </c>
      <c r="K16" s="20">
        <f t="shared" si="1"/>
        <v>44</v>
      </c>
    </row>
    <row r="17" spans="1:11" ht="19.5">
      <c r="A17" s="84" t="s">
        <v>86</v>
      </c>
      <c r="B17" s="85" t="s">
        <v>62</v>
      </c>
      <c r="C17" s="86">
        <v>39755</v>
      </c>
      <c r="D17" s="87">
        <v>12</v>
      </c>
      <c r="E17" s="88">
        <v>45</v>
      </c>
      <c r="F17" s="89">
        <v>44</v>
      </c>
      <c r="G17" s="90">
        <f>SUM(E17:F17)</f>
        <v>89</v>
      </c>
      <c r="H17" s="91">
        <f t="shared" si="0"/>
        <v>77</v>
      </c>
      <c r="K17" s="20">
        <f t="shared" si="1"/>
        <v>38</v>
      </c>
    </row>
    <row r="18" spans="1:11" ht="19.5">
      <c r="A18" s="84" t="s">
        <v>87</v>
      </c>
      <c r="B18" s="85" t="s">
        <v>55</v>
      </c>
      <c r="C18" s="86">
        <v>39867</v>
      </c>
      <c r="D18" s="87">
        <v>12</v>
      </c>
      <c r="E18" s="88">
        <v>45</v>
      </c>
      <c r="F18" s="89">
        <v>44</v>
      </c>
      <c r="G18" s="90">
        <f>SUM(E18:F18)</f>
        <v>89</v>
      </c>
      <c r="H18" s="91">
        <f t="shared" si="0"/>
        <v>77</v>
      </c>
      <c r="K18" s="20">
        <f t="shared" si="1"/>
        <v>38</v>
      </c>
    </row>
    <row r="19" spans="1:11" ht="19.5">
      <c r="A19" s="84" t="s">
        <v>88</v>
      </c>
      <c r="B19" s="85" t="s">
        <v>51</v>
      </c>
      <c r="C19" s="86">
        <v>39914</v>
      </c>
      <c r="D19" s="87">
        <v>13</v>
      </c>
      <c r="E19" s="88">
        <v>47</v>
      </c>
      <c r="F19" s="89">
        <v>48</v>
      </c>
      <c r="G19" s="90">
        <f>SUM(E19:F19)</f>
        <v>95</v>
      </c>
      <c r="H19" s="91">
        <f t="shared" si="0"/>
        <v>82</v>
      </c>
      <c r="K19" s="20">
        <f t="shared" si="1"/>
        <v>41.5</v>
      </c>
    </row>
    <row r="20" spans="1:11" ht="19.5">
      <c r="A20" s="84" t="s">
        <v>90</v>
      </c>
      <c r="B20" s="85" t="s">
        <v>62</v>
      </c>
      <c r="C20" s="86">
        <v>39785</v>
      </c>
      <c r="D20" s="87">
        <v>24</v>
      </c>
      <c r="E20" s="88">
        <v>54</v>
      </c>
      <c r="F20" s="89">
        <v>53</v>
      </c>
      <c r="G20" s="90">
        <f>SUM(E20:F20)</f>
        <v>107</v>
      </c>
      <c r="H20" s="91">
        <f t="shared" si="0"/>
        <v>83</v>
      </c>
      <c r="K20" s="20">
        <f t="shared" si="1"/>
        <v>41</v>
      </c>
    </row>
    <row r="21" spans="1:11" ht="20.25" thickBot="1">
      <c r="A21" s="202" t="s">
        <v>91</v>
      </c>
      <c r="B21" s="114" t="s">
        <v>64</v>
      </c>
      <c r="C21" s="115">
        <v>39780</v>
      </c>
      <c r="D21" s="283" t="s">
        <v>10</v>
      </c>
      <c r="E21" s="284" t="s">
        <v>10</v>
      </c>
      <c r="F21" s="285" t="s">
        <v>10</v>
      </c>
      <c r="G21" s="286" t="s">
        <v>10</v>
      </c>
      <c r="H21" s="287" t="s">
        <v>10</v>
      </c>
    </row>
    <row r="22" spans="1:11" ht="19.5" thickBot="1">
      <c r="B22" s="1"/>
      <c r="C22" s="1"/>
      <c r="D22" s="1"/>
      <c r="E22" s="1"/>
      <c r="F22" s="1"/>
      <c r="G22" s="1"/>
      <c r="H22" s="1"/>
    </row>
    <row r="23" spans="1:11" ht="20.25" thickBot="1">
      <c r="A23" s="217" t="s">
        <v>42</v>
      </c>
      <c r="B23" s="218"/>
      <c r="C23" s="218"/>
      <c r="D23" s="218"/>
      <c r="E23" s="218"/>
      <c r="F23" s="218"/>
      <c r="G23" s="218"/>
      <c r="H23" s="219"/>
      <c r="K23" s="9"/>
    </row>
    <row r="24" spans="1:11" ht="20.25" thickBot="1">
      <c r="A24" s="4" t="s">
        <v>6</v>
      </c>
      <c r="B24" s="5" t="s">
        <v>9</v>
      </c>
      <c r="C24" s="5" t="s">
        <v>21</v>
      </c>
      <c r="D24" s="4" t="s">
        <v>1</v>
      </c>
      <c r="E24" s="4" t="s">
        <v>2</v>
      </c>
      <c r="F24" s="16" t="s">
        <v>3</v>
      </c>
      <c r="G24" s="15" t="s">
        <v>4</v>
      </c>
      <c r="H24" s="17" t="s">
        <v>5</v>
      </c>
      <c r="K24" s="103" t="s">
        <v>24</v>
      </c>
    </row>
    <row r="25" spans="1:11" ht="20.25" thickBot="1">
      <c r="A25" s="84" t="s">
        <v>106</v>
      </c>
      <c r="B25" s="85" t="s">
        <v>62</v>
      </c>
      <c r="C25" s="86">
        <v>39932</v>
      </c>
      <c r="D25" s="87">
        <v>6</v>
      </c>
      <c r="E25" s="88">
        <v>42</v>
      </c>
      <c r="F25" s="89">
        <v>41</v>
      </c>
      <c r="G25" s="289">
        <f>SUM(E25:F25)</f>
        <v>83</v>
      </c>
      <c r="H25" s="91">
        <f>SUM(G25-D25)</f>
        <v>77</v>
      </c>
      <c r="I25" s="23" t="s">
        <v>15</v>
      </c>
      <c r="K25" s="20">
        <f t="shared" ref="K25:K30" si="2">(F25-D25*0.5)</f>
        <v>38</v>
      </c>
    </row>
    <row r="26" spans="1:11" ht="20.25" thickBot="1">
      <c r="A26" s="84" t="s">
        <v>107</v>
      </c>
      <c r="B26" s="85" t="s">
        <v>62</v>
      </c>
      <c r="C26" s="86">
        <v>40616</v>
      </c>
      <c r="D26" s="87">
        <v>15</v>
      </c>
      <c r="E26" s="88">
        <v>44</v>
      </c>
      <c r="F26" s="89">
        <v>46</v>
      </c>
      <c r="G26" s="289">
        <f>SUM(E26:F26)</f>
        <v>90</v>
      </c>
      <c r="H26" s="91">
        <f>SUM(G26-D26)</f>
        <v>75</v>
      </c>
      <c r="I26" s="23" t="s">
        <v>16</v>
      </c>
      <c r="K26" s="20">
        <f t="shared" si="2"/>
        <v>38.5</v>
      </c>
    </row>
    <row r="27" spans="1:11" ht="20.25" thickBot="1">
      <c r="A27" s="84" t="s">
        <v>108</v>
      </c>
      <c r="B27" s="85" t="s">
        <v>64</v>
      </c>
      <c r="C27" s="86">
        <v>39930</v>
      </c>
      <c r="D27" s="87">
        <v>20</v>
      </c>
      <c r="E27" s="88">
        <v>44</v>
      </c>
      <c r="F27" s="89">
        <v>51</v>
      </c>
      <c r="G27" s="90">
        <f>SUM(E27:F27)</f>
        <v>95</v>
      </c>
      <c r="H27" s="304">
        <f>SUM(G27-D27)</f>
        <v>75</v>
      </c>
      <c r="I27" s="27" t="s">
        <v>18</v>
      </c>
      <c r="K27" s="20">
        <f t="shared" si="2"/>
        <v>41</v>
      </c>
    </row>
    <row r="28" spans="1:11" ht="20.25" thickBot="1">
      <c r="A28" s="84" t="s">
        <v>109</v>
      </c>
      <c r="B28" s="85" t="s">
        <v>62</v>
      </c>
      <c r="C28" s="86">
        <v>40415</v>
      </c>
      <c r="D28" s="87">
        <v>27</v>
      </c>
      <c r="E28" s="88">
        <v>48</v>
      </c>
      <c r="F28" s="89">
        <v>51</v>
      </c>
      <c r="G28" s="90">
        <f>SUM(E28:F28)</f>
        <v>99</v>
      </c>
      <c r="H28" s="303">
        <f>SUM(G28-D28)</f>
        <v>72</v>
      </c>
      <c r="I28" s="27" t="s">
        <v>17</v>
      </c>
      <c r="K28" s="20">
        <f t="shared" si="2"/>
        <v>37.5</v>
      </c>
    </row>
    <row r="29" spans="1:11" ht="19.5">
      <c r="A29" s="201" t="s">
        <v>110</v>
      </c>
      <c r="B29" s="85" t="s">
        <v>69</v>
      </c>
      <c r="C29" s="86">
        <v>40200</v>
      </c>
      <c r="D29" s="278" t="s">
        <v>10</v>
      </c>
      <c r="E29" s="279" t="s">
        <v>10</v>
      </c>
      <c r="F29" s="280" t="s">
        <v>10</v>
      </c>
      <c r="G29" s="281" t="s">
        <v>10</v>
      </c>
      <c r="H29" s="282" t="s">
        <v>10</v>
      </c>
    </row>
    <row r="30" spans="1:11" ht="20.25" thickBot="1">
      <c r="A30" s="202" t="s">
        <v>111</v>
      </c>
      <c r="B30" s="114" t="s">
        <v>64</v>
      </c>
      <c r="C30" s="115">
        <v>40267</v>
      </c>
      <c r="D30" s="283" t="s">
        <v>10</v>
      </c>
      <c r="E30" s="284" t="s">
        <v>10</v>
      </c>
      <c r="F30" s="285" t="s">
        <v>10</v>
      </c>
      <c r="G30" s="286" t="s">
        <v>10</v>
      </c>
      <c r="H30" s="287" t="s">
        <v>10</v>
      </c>
    </row>
  </sheetData>
  <sortState xmlns:xlrd2="http://schemas.microsoft.com/office/spreadsheetml/2017/richdata2" ref="A25:H28">
    <sortCondition ref="G25:G28"/>
    <sortCondition ref="F25:F28"/>
    <sortCondition ref="E25:E28"/>
  </sortState>
  <mergeCells count="8">
    <mergeCell ref="A23:H2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11" t="str">
        <f>JUV!A1</f>
        <v>TANDIL</v>
      </c>
      <c r="B1" s="211"/>
      <c r="C1" s="211"/>
      <c r="D1" s="211"/>
      <c r="E1" s="211"/>
      <c r="F1" s="211"/>
      <c r="G1" s="211"/>
      <c r="H1" s="211"/>
    </row>
    <row r="2" spans="1:20" ht="23.25">
      <c r="A2" s="216" t="str">
        <f>JUV!A2</f>
        <v>GOLF CLUB</v>
      </c>
      <c r="B2" s="216"/>
      <c r="C2" s="216"/>
      <c r="D2" s="216"/>
      <c r="E2" s="216"/>
      <c r="F2" s="216"/>
      <c r="G2" s="216"/>
      <c r="H2" s="216"/>
    </row>
    <row r="3" spans="1:20" ht="19.5">
      <c r="A3" s="212" t="s">
        <v>7</v>
      </c>
      <c r="B3" s="212"/>
      <c r="C3" s="212"/>
      <c r="D3" s="212"/>
      <c r="E3" s="212"/>
      <c r="F3" s="212"/>
      <c r="G3" s="212"/>
      <c r="H3" s="212"/>
    </row>
    <row r="4" spans="1:20" ht="26.25">
      <c r="A4" s="213" t="str">
        <f>JUV!A4</f>
        <v>8° FECHA DEL RANKING</v>
      </c>
      <c r="B4" s="213"/>
      <c r="C4" s="213"/>
      <c r="D4" s="213"/>
      <c r="E4" s="213"/>
      <c r="F4" s="213"/>
      <c r="G4" s="213"/>
      <c r="H4" s="213"/>
    </row>
    <row r="5" spans="1:20" ht="19.5">
      <c r="A5" s="214" t="str">
        <f>JUV!A5</f>
        <v>DOS VUELTAS DE 9 HOYOS MEDAL PLAY</v>
      </c>
      <c r="B5" s="214"/>
      <c r="C5" s="214"/>
      <c r="D5" s="214"/>
      <c r="E5" s="214"/>
      <c r="F5" s="214"/>
      <c r="G5" s="214"/>
      <c r="H5" s="214"/>
    </row>
    <row r="6" spans="1:20" ht="19.5">
      <c r="A6" s="207" t="str">
        <f>JUV!A6</f>
        <v>DOMINGO 03 DE SEPTIEMBRE DE 2023</v>
      </c>
      <c r="B6" s="207"/>
      <c r="C6" s="207"/>
      <c r="D6" s="207"/>
      <c r="E6" s="207"/>
      <c r="F6" s="207"/>
      <c r="G6" s="207"/>
      <c r="H6" s="207"/>
    </row>
    <row r="7" spans="1:20" ht="20.25" thickBot="1">
      <c r="A7" s="220"/>
      <c r="B7" s="220"/>
      <c r="C7" s="220"/>
      <c r="D7" s="220"/>
      <c r="E7" s="220"/>
      <c r="F7" s="220"/>
      <c r="G7" s="220"/>
      <c r="H7" s="220"/>
    </row>
    <row r="8" spans="1:20" ht="19.5" thickBot="1">
      <c r="A8" s="208" t="s">
        <v>34</v>
      </c>
      <c r="B8" s="209"/>
      <c r="C8" s="209"/>
      <c r="D8" s="209"/>
      <c r="E8" s="209"/>
      <c r="F8" s="209"/>
      <c r="G8" s="209"/>
      <c r="H8" s="210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4" t="s">
        <v>92</v>
      </c>
      <c r="B10" s="85" t="s">
        <v>51</v>
      </c>
      <c r="C10" s="86">
        <v>40413</v>
      </c>
      <c r="D10" s="87">
        <v>5</v>
      </c>
      <c r="E10" s="88">
        <v>39</v>
      </c>
      <c r="F10" s="89">
        <v>43</v>
      </c>
      <c r="G10" s="288">
        <f>SUM(E10:F10)</f>
        <v>82</v>
      </c>
      <c r="H10" s="91">
        <f>SUM(G10-D10)</f>
        <v>77</v>
      </c>
      <c r="I10" s="23" t="s">
        <v>15</v>
      </c>
      <c r="K10" s="20">
        <f t="shared" ref="K10:K16" si="0">(F10-D10*0.5)</f>
        <v>40.5</v>
      </c>
      <c r="N10" s="1"/>
      <c r="O10" s="1"/>
      <c r="P10" s="1"/>
      <c r="Q10" s="1"/>
      <c r="R10" s="1"/>
      <c r="S10" s="1"/>
      <c r="T10" s="1"/>
    </row>
    <row r="11" spans="1:20" ht="20.25" thickBot="1">
      <c r="A11" s="84" t="s">
        <v>98</v>
      </c>
      <c r="B11" s="85" t="s">
        <v>51</v>
      </c>
      <c r="C11" s="86">
        <v>40484</v>
      </c>
      <c r="D11" s="87">
        <v>15</v>
      </c>
      <c r="E11" s="88">
        <v>45</v>
      </c>
      <c r="F11" s="89">
        <v>39</v>
      </c>
      <c r="G11" s="288">
        <f>SUM(E11:F11)</f>
        <v>84</v>
      </c>
      <c r="H11" s="91">
        <f>SUM(G11-D11)</f>
        <v>69</v>
      </c>
      <c r="I11" s="23" t="s">
        <v>16</v>
      </c>
      <c r="K11" s="20">
        <f t="shared" si="0"/>
        <v>31.5</v>
      </c>
      <c r="M11" s="81"/>
    </row>
    <row r="12" spans="1:20" ht="20.25" thickBot="1">
      <c r="A12" s="84" t="s">
        <v>93</v>
      </c>
      <c r="B12" s="85" t="s">
        <v>69</v>
      </c>
      <c r="C12" s="86">
        <v>40532</v>
      </c>
      <c r="D12" s="87">
        <v>6</v>
      </c>
      <c r="E12" s="88">
        <v>43</v>
      </c>
      <c r="F12" s="89">
        <v>42</v>
      </c>
      <c r="G12" s="90">
        <f>SUM(E12:F12)</f>
        <v>85</v>
      </c>
      <c r="H12" s="91">
        <f>SUM(G12-D12)</f>
        <v>79</v>
      </c>
      <c r="I12" s="27" t="s">
        <v>18</v>
      </c>
      <c r="K12" s="20">
        <f t="shared" si="0"/>
        <v>39</v>
      </c>
      <c r="M12" s="81"/>
    </row>
    <row r="13" spans="1:20" ht="20.25" thickBot="1">
      <c r="A13" s="84" t="s">
        <v>96</v>
      </c>
      <c r="B13" s="85" t="s">
        <v>69</v>
      </c>
      <c r="C13" s="86">
        <v>40373</v>
      </c>
      <c r="D13" s="87">
        <v>10</v>
      </c>
      <c r="E13" s="88">
        <v>47</v>
      </c>
      <c r="F13" s="89">
        <v>40</v>
      </c>
      <c r="G13" s="90">
        <f>SUM(E13:F13)</f>
        <v>87</v>
      </c>
      <c r="H13" s="91">
        <f>SUM(G13-D13)</f>
        <v>77</v>
      </c>
      <c r="I13" s="27" t="s">
        <v>17</v>
      </c>
      <c r="K13" s="20">
        <f t="shared" si="0"/>
        <v>35</v>
      </c>
    </row>
    <row r="14" spans="1:20" ht="19.5">
      <c r="A14" s="84" t="s">
        <v>94</v>
      </c>
      <c r="B14" s="85" t="s">
        <v>55</v>
      </c>
      <c r="C14" s="86">
        <v>40766</v>
      </c>
      <c r="D14" s="87">
        <v>9</v>
      </c>
      <c r="E14" s="88">
        <v>48</v>
      </c>
      <c r="F14" s="89">
        <v>44</v>
      </c>
      <c r="G14" s="90">
        <f>SUM(E14:F14)</f>
        <v>92</v>
      </c>
      <c r="H14" s="91">
        <f>SUM(G14-D14)</f>
        <v>83</v>
      </c>
      <c r="K14" s="20">
        <f t="shared" si="0"/>
        <v>39.5</v>
      </c>
    </row>
    <row r="15" spans="1:20" ht="19.5">
      <c r="A15" s="201" t="s">
        <v>95</v>
      </c>
      <c r="B15" s="85" t="s">
        <v>51</v>
      </c>
      <c r="C15" s="86">
        <v>40437</v>
      </c>
      <c r="D15" s="278" t="s">
        <v>10</v>
      </c>
      <c r="E15" s="279" t="s">
        <v>10</v>
      </c>
      <c r="F15" s="280" t="s">
        <v>10</v>
      </c>
      <c r="G15" s="281" t="s">
        <v>10</v>
      </c>
      <c r="H15" s="282" t="s">
        <v>10</v>
      </c>
    </row>
    <row r="16" spans="1:20" ht="20.25" thickBot="1">
      <c r="A16" s="202" t="s">
        <v>97</v>
      </c>
      <c r="B16" s="114" t="s">
        <v>62</v>
      </c>
      <c r="C16" s="115">
        <v>41123</v>
      </c>
      <c r="D16" s="283" t="s">
        <v>10</v>
      </c>
      <c r="E16" s="284" t="s">
        <v>10</v>
      </c>
      <c r="F16" s="285" t="s">
        <v>10</v>
      </c>
      <c r="G16" s="286" t="s">
        <v>10</v>
      </c>
      <c r="H16" s="287" t="s">
        <v>10</v>
      </c>
    </row>
  </sheetData>
  <sortState xmlns:xlrd2="http://schemas.microsoft.com/office/spreadsheetml/2017/richdata2" ref="A10:H16">
    <sortCondition ref="G10:G16"/>
    <sortCondition descending="1" ref="F10:F16"/>
    <sortCondition ref="E10:E16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5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11" t="str">
        <f>JUV!A1</f>
        <v>TANDIL</v>
      </c>
      <c r="B1" s="211"/>
      <c r="C1" s="211"/>
      <c r="D1" s="211"/>
      <c r="E1" s="211"/>
      <c r="F1" s="211"/>
    </row>
    <row r="2" spans="1:16" ht="23.25">
      <c r="A2" s="216" t="str">
        <f>JUV!A2</f>
        <v>GOLF CLUB</v>
      </c>
      <c r="B2" s="216"/>
      <c r="C2" s="216"/>
      <c r="D2" s="216"/>
      <c r="E2" s="216"/>
      <c r="F2" s="216"/>
    </row>
    <row r="3" spans="1:16" ht="19.5">
      <c r="A3" s="212" t="s">
        <v>7</v>
      </c>
      <c r="B3" s="212"/>
      <c r="C3" s="212"/>
      <c r="D3" s="212"/>
      <c r="E3" s="212"/>
      <c r="F3" s="212"/>
    </row>
    <row r="4" spans="1:16" ht="26.25">
      <c r="A4" s="213" t="s">
        <v>49</v>
      </c>
      <c r="B4" s="213"/>
      <c r="C4" s="213"/>
      <c r="D4" s="213"/>
      <c r="E4" s="213"/>
      <c r="F4" s="213"/>
    </row>
    <row r="5" spans="1:16" ht="19.5">
      <c r="A5" s="214" t="s">
        <v>14</v>
      </c>
      <c r="B5" s="214"/>
      <c r="C5" s="214"/>
      <c r="D5" s="214"/>
      <c r="E5" s="214"/>
      <c r="F5" s="214"/>
    </row>
    <row r="6" spans="1:16" ht="19.5">
      <c r="A6" s="207" t="str">
        <f>JUV!A6</f>
        <v>DOMINGO 03 DE SEPTIEMBRE DE 2023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1" t="s">
        <v>35</v>
      </c>
      <c r="B8" s="222"/>
      <c r="C8" s="222"/>
      <c r="D8" s="222"/>
      <c r="E8" s="222"/>
      <c r="F8" s="223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8" t="s">
        <v>113</v>
      </c>
      <c r="B10" s="31" t="s">
        <v>51</v>
      </c>
      <c r="C10" s="32">
        <v>40323</v>
      </c>
      <c r="D10" s="54">
        <v>0</v>
      </c>
      <c r="E10" s="275">
        <v>49</v>
      </c>
      <c r="F10" s="93">
        <f>(E10-D10)</f>
        <v>49</v>
      </c>
      <c r="G10" s="61" t="s">
        <v>26</v>
      </c>
    </row>
    <row r="11" spans="1:16" ht="20.25" thickBot="1">
      <c r="A11" s="108" t="s">
        <v>115</v>
      </c>
      <c r="B11" s="31" t="s">
        <v>51</v>
      </c>
      <c r="C11" s="32">
        <v>40904</v>
      </c>
      <c r="D11" s="54">
        <v>0</v>
      </c>
      <c r="E11" s="275">
        <v>56</v>
      </c>
      <c r="F11" s="93">
        <f>(E11-D11)</f>
        <v>56</v>
      </c>
      <c r="G11" s="61" t="s">
        <v>27</v>
      </c>
    </row>
    <row r="12" spans="1:16" ht="20.25" thickBot="1">
      <c r="A12" s="108" t="s">
        <v>209</v>
      </c>
      <c r="B12" s="31" t="s">
        <v>51</v>
      </c>
      <c r="C12" s="32">
        <v>40791</v>
      </c>
      <c r="D12" s="54">
        <v>13</v>
      </c>
      <c r="E12" s="18">
        <v>57</v>
      </c>
      <c r="F12" s="276">
        <f>(E12-D12)</f>
        <v>44</v>
      </c>
      <c r="G12" s="61" t="s">
        <v>17</v>
      </c>
    </row>
    <row r="13" spans="1:16" ht="19.5">
      <c r="A13" s="108" t="s">
        <v>116</v>
      </c>
      <c r="B13" s="31" t="s">
        <v>51</v>
      </c>
      <c r="C13" s="32">
        <v>40213</v>
      </c>
      <c r="D13" s="54">
        <v>0</v>
      </c>
      <c r="E13" s="18">
        <v>63</v>
      </c>
      <c r="F13" s="93">
        <f>(E13-D13)</f>
        <v>63</v>
      </c>
      <c r="G13" s="1"/>
    </row>
    <row r="14" spans="1:16" ht="19.5">
      <c r="A14" s="108" t="s">
        <v>210</v>
      </c>
      <c r="B14" s="31" t="s">
        <v>51</v>
      </c>
      <c r="C14" s="32">
        <v>40567</v>
      </c>
      <c r="D14" s="54">
        <v>23</v>
      </c>
      <c r="E14" s="18">
        <v>67</v>
      </c>
      <c r="F14" s="93">
        <f>(E14-D14)</f>
        <v>44</v>
      </c>
    </row>
    <row r="15" spans="1:16" ht="20.25" thickBot="1">
      <c r="A15" s="120" t="s">
        <v>211</v>
      </c>
      <c r="B15" s="117" t="s">
        <v>62</v>
      </c>
      <c r="C15" s="121">
        <v>40283</v>
      </c>
      <c r="D15" s="122">
        <v>23</v>
      </c>
      <c r="E15" s="119">
        <v>67</v>
      </c>
      <c r="F15" s="123">
        <f>(E15-D15)</f>
        <v>44</v>
      </c>
      <c r="G15" s="1"/>
    </row>
  </sheetData>
  <sortState xmlns:xlrd2="http://schemas.microsoft.com/office/spreadsheetml/2017/richdata2" ref="A10:F15">
    <sortCondition ref="E10:E15"/>
  </sortState>
  <mergeCells count="7"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120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59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25" t="str">
        <f>JUV!A1</f>
        <v>TANDIL</v>
      </c>
      <c r="B1" s="225"/>
      <c r="C1" s="225"/>
      <c r="D1" s="225"/>
      <c r="E1" s="225"/>
      <c r="F1" s="225"/>
    </row>
    <row r="2" spans="1:23" ht="23.25">
      <c r="A2" s="216" t="str">
        <f>JUV!A2</f>
        <v>GOLF CLUB</v>
      </c>
      <c r="B2" s="216"/>
      <c r="C2" s="216"/>
      <c r="D2" s="216"/>
      <c r="E2" s="216"/>
      <c r="F2" s="216"/>
    </row>
    <row r="3" spans="1:23" ht="19.5">
      <c r="A3" s="212" t="s">
        <v>7</v>
      </c>
      <c r="B3" s="212"/>
      <c r="C3" s="212"/>
      <c r="D3" s="212"/>
      <c r="E3" s="212"/>
      <c r="F3" s="212"/>
    </row>
    <row r="4" spans="1:23" ht="26.25">
      <c r="A4" s="213" t="str">
        <f>ALBATROS!A4</f>
        <v>9° FECHA DEL RANKING</v>
      </c>
      <c r="B4" s="213"/>
      <c r="C4" s="213"/>
      <c r="D4" s="213"/>
      <c r="E4" s="213"/>
      <c r="F4" s="213"/>
    </row>
    <row r="5" spans="1:23" ht="19.5">
      <c r="A5" s="214" t="s">
        <v>14</v>
      </c>
      <c r="B5" s="214"/>
      <c r="C5" s="214"/>
      <c r="D5" s="214"/>
      <c r="E5" s="214"/>
      <c r="F5" s="214"/>
    </row>
    <row r="6" spans="1:23" ht="20.25" thickBot="1">
      <c r="A6" s="207" t="str">
        <f>JUV!A6</f>
        <v>DOMINGO 03 DE SEPTIEMBRE DE 2023</v>
      </c>
      <c r="B6" s="207"/>
      <c r="C6" s="207"/>
      <c r="D6" s="207"/>
      <c r="E6" s="207"/>
      <c r="F6" s="207"/>
    </row>
    <row r="7" spans="1:23" ht="20.25" thickBot="1">
      <c r="A7" s="226" t="s">
        <v>36</v>
      </c>
      <c r="B7" s="227"/>
      <c r="C7" s="227"/>
      <c r="D7" s="227"/>
      <c r="E7" s="227"/>
      <c r="F7" s="228"/>
    </row>
    <row r="8" spans="1:23" s="49" customFormat="1" ht="20.25" thickBot="1">
      <c r="A8" s="16" t="s">
        <v>0</v>
      </c>
      <c r="B8" s="52" t="s">
        <v>9</v>
      </c>
      <c r="C8" s="52" t="s">
        <v>21</v>
      </c>
      <c r="D8" s="53" t="s">
        <v>1</v>
      </c>
      <c r="E8" s="4" t="s">
        <v>4</v>
      </c>
      <c r="F8" s="4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18.95" customHeight="1" thickBot="1">
      <c r="A9" s="108" t="s">
        <v>118</v>
      </c>
      <c r="B9" s="31" t="s">
        <v>45</v>
      </c>
      <c r="C9" s="32">
        <v>41277</v>
      </c>
      <c r="D9" s="124">
        <v>0.5097345132743385</v>
      </c>
      <c r="E9" s="293">
        <v>36</v>
      </c>
      <c r="F9" s="93">
        <f>(E9-D9)</f>
        <v>35.490265486725662</v>
      </c>
      <c r="G9" s="63" t="s">
        <v>26</v>
      </c>
      <c r="J9" s="64"/>
      <c r="K9" s="224" t="s">
        <v>29</v>
      </c>
      <c r="L9" s="224"/>
      <c r="M9" s="224"/>
      <c r="N9" s="224"/>
      <c r="O9" s="224"/>
      <c r="P9" s="224"/>
      <c r="Q9" s="224"/>
      <c r="R9" s="224"/>
      <c r="S9" s="224"/>
      <c r="T9" s="64"/>
      <c r="U9" s="64"/>
      <c r="V9" s="64"/>
      <c r="W9" s="64"/>
    </row>
    <row r="10" spans="1:23" ht="18.95" customHeight="1" thickBot="1">
      <c r="A10" s="108" t="s">
        <v>120</v>
      </c>
      <c r="B10" s="31" t="s">
        <v>55</v>
      </c>
      <c r="C10" s="32">
        <v>41137</v>
      </c>
      <c r="D10" s="124">
        <v>6.873451327433628</v>
      </c>
      <c r="E10" s="293">
        <v>41</v>
      </c>
      <c r="F10" s="93">
        <f>(E10-D10)</f>
        <v>34.126548672566372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18.95" customHeight="1">
      <c r="A11" s="108" t="s">
        <v>119</v>
      </c>
      <c r="B11" s="31" t="s">
        <v>45</v>
      </c>
      <c r="C11" s="32">
        <v>41139</v>
      </c>
      <c r="D11" s="124">
        <v>5.0230088495575203</v>
      </c>
      <c r="E11" s="18">
        <v>43</v>
      </c>
      <c r="F11" s="93">
        <f>(E11-D11)</f>
        <v>37.97699115044248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-3.0138053097345119</v>
      </c>
      <c r="W11" s="68">
        <f>SUM(Q11:S11)-D11*0.3</f>
        <v>-1.5069026548672559</v>
      </c>
    </row>
    <row r="12" spans="1:23" ht="18.95" customHeight="1" thickBot="1">
      <c r="A12" s="108" t="s">
        <v>122</v>
      </c>
      <c r="B12" s="31" t="s">
        <v>51</v>
      </c>
      <c r="C12" s="32">
        <v>40952</v>
      </c>
      <c r="D12" s="124">
        <v>4.2106194690265468</v>
      </c>
      <c r="E12" s="18">
        <v>44</v>
      </c>
      <c r="F12" s="93">
        <f>(E12-D12)</f>
        <v>39.789380530973453</v>
      </c>
    </row>
    <row r="13" spans="1:23" ht="18.95" customHeight="1" thickBot="1">
      <c r="A13" s="108" t="s">
        <v>133</v>
      </c>
      <c r="B13" s="31" t="s">
        <v>51</v>
      </c>
      <c r="C13" s="32">
        <v>41031</v>
      </c>
      <c r="D13" s="124">
        <v>17.028318584070796</v>
      </c>
      <c r="E13" s="18">
        <v>44</v>
      </c>
      <c r="F13" s="93">
        <f>(E13-D13)</f>
        <v>26.971681415929204</v>
      </c>
      <c r="G13" s="61" t="s">
        <v>17</v>
      </c>
    </row>
    <row r="14" spans="1:23" ht="18.95" customHeight="1">
      <c r="A14" s="108" t="s">
        <v>121</v>
      </c>
      <c r="B14" s="31" t="s">
        <v>69</v>
      </c>
      <c r="C14" s="32">
        <v>41174</v>
      </c>
      <c r="D14" s="124">
        <v>7.3247787610619497</v>
      </c>
      <c r="E14" s="18">
        <v>45</v>
      </c>
      <c r="F14" s="93">
        <f>(E14-D14)</f>
        <v>37.67522123893805</v>
      </c>
      <c r="J14" s="99"/>
      <c r="K14" s="100"/>
      <c r="L14" s="100"/>
      <c r="M14" s="100"/>
      <c r="N14" s="101"/>
      <c r="O14" s="101"/>
      <c r="P14" s="101"/>
      <c r="Q14" s="101"/>
      <c r="R14" s="101"/>
      <c r="S14" s="101"/>
      <c r="T14" s="102"/>
      <c r="U14" s="100"/>
      <c r="V14" s="101"/>
      <c r="W14" s="100"/>
    </row>
    <row r="15" spans="1:23" ht="18.95" customHeight="1">
      <c r="A15" s="108" t="s">
        <v>127</v>
      </c>
      <c r="B15" s="31" t="s">
        <v>51</v>
      </c>
      <c r="C15" s="32">
        <v>40971</v>
      </c>
      <c r="D15" s="124">
        <v>0</v>
      </c>
      <c r="E15" s="18">
        <v>49</v>
      </c>
      <c r="F15" s="93">
        <f>(E15-D15)</f>
        <v>49</v>
      </c>
      <c r="J15" s="99"/>
      <c r="K15" s="100"/>
      <c r="L15" s="100"/>
      <c r="M15" s="100"/>
      <c r="N15" s="101"/>
      <c r="O15" s="101"/>
      <c r="P15" s="101"/>
      <c r="Q15" s="101"/>
      <c r="R15" s="101"/>
      <c r="S15" s="101"/>
      <c r="T15" s="102"/>
      <c r="U15" s="100"/>
      <c r="V15" s="101"/>
      <c r="W15" s="100"/>
    </row>
    <row r="16" spans="1:23" ht="18.95" customHeight="1">
      <c r="A16" s="108" t="s">
        <v>140</v>
      </c>
      <c r="B16" s="31" t="s">
        <v>51</v>
      </c>
      <c r="C16" s="32">
        <v>41025</v>
      </c>
      <c r="D16" s="124">
        <v>0</v>
      </c>
      <c r="E16" s="18">
        <v>49</v>
      </c>
      <c r="F16" s="93">
        <f>(E16-D16)</f>
        <v>49</v>
      </c>
      <c r="J16" s="99"/>
      <c r="K16" s="100"/>
      <c r="L16" s="100"/>
      <c r="M16" s="100"/>
      <c r="N16" s="101"/>
      <c r="O16" s="101"/>
      <c r="P16" s="101"/>
      <c r="Q16" s="101"/>
      <c r="R16" s="101"/>
      <c r="S16" s="101"/>
      <c r="T16" s="102"/>
      <c r="U16" s="100"/>
      <c r="V16" s="101"/>
      <c r="W16" s="100"/>
    </row>
    <row r="17" spans="1:23" ht="18.95" customHeight="1">
      <c r="A17" s="108" t="s">
        <v>124</v>
      </c>
      <c r="B17" s="31" t="s">
        <v>100</v>
      </c>
      <c r="C17" s="32">
        <v>41592</v>
      </c>
      <c r="D17" s="124">
        <v>10.980530973451323</v>
      </c>
      <c r="E17" s="18">
        <v>51</v>
      </c>
      <c r="F17" s="93">
        <f>(E17-D17)</f>
        <v>40.019469026548677</v>
      </c>
      <c r="J17" s="99"/>
      <c r="K17" s="100"/>
      <c r="L17" s="100"/>
      <c r="M17" s="100"/>
      <c r="N17" s="101"/>
      <c r="O17" s="101"/>
      <c r="P17" s="101"/>
      <c r="Q17" s="101"/>
      <c r="R17" s="101"/>
      <c r="S17" s="101"/>
      <c r="T17" s="102"/>
      <c r="U17" s="100"/>
      <c r="V17" s="101"/>
      <c r="W17" s="100"/>
    </row>
    <row r="18" spans="1:23" ht="18.95" customHeight="1">
      <c r="A18" s="108" t="s">
        <v>136</v>
      </c>
      <c r="B18" s="31" t="s">
        <v>51</v>
      </c>
      <c r="C18" s="32">
        <v>41387</v>
      </c>
      <c r="D18" s="124">
        <v>18.382300884955754</v>
      </c>
      <c r="E18" s="18">
        <v>51</v>
      </c>
      <c r="F18" s="93">
        <f>(E18-D18)</f>
        <v>32.617699115044246</v>
      </c>
      <c r="J18" s="99"/>
      <c r="K18" s="100"/>
      <c r="L18" s="100"/>
      <c r="M18" s="100"/>
      <c r="N18" s="101"/>
      <c r="O18" s="101"/>
      <c r="P18" s="101"/>
      <c r="Q18" s="101"/>
      <c r="R18" s="101"/>
      <c r="S18" s="101"/>
      <c r="T18" s="102"/>
      <c r="U18" s="100"/>
      <c r="V18" s="101"/>
      <c r="W18" s="100"/>
    </row>
    <row r="19" spans="1:23" ht="18.95" customHeight="1">
      <c r="A19" s="108" t="s">
        <v>123</v>
      </c>
      <c r="B19" s="31" t="s">
        <v>100</v>
      </c>
      <c r="C19" s="32">
        <v>41387</v>
      </c>
      <c r="D19" s="124">
        <v>14.094690265486726</v>
      </c>
      <c r="E19" s="18">
        <v>55</v>
      </c>
      <c r="F19" s="93">
        <f>(E19-D19)</f>
        <v>40.905309734513274</v>
      </c>
      <c r="J19" s="99"/>
      <c r="K19" s="100"/>
      <c r="L19" s="100"/>
      <c r="M19" s="100"/>
      <c r="N19" s="101"/>
      <c r="O19" s="101"/>
      <c r="P19" s="101"/>
      <c r="Q19" s="101"/>
      <c r="R19" s="101"/>
      <c r="S19" s="101"/>
      <c r="T19" s="102"/>
      <c r="U19" s="100"/>
      <c r="V19" s="101"/>
      <c r="W19" s="100"/>
    </row>
    <row r="20" spans="1:23" ht="18.95" customHeight="1">
      <c r="A20" s="108" t="s">
        <v>131</v>
      </c>
      <c r="B20" s="31" t="s">
        <v>45</v>
      </c>
      <c r="C20" s="32">
        <v>41569</v>
      </c>
      <c r="D20" s="124">
        <v>17.97610619469026</v>
      </c>
      <c r="E20" s="18">
        <v>55</v>
      </c>
      <c r="F20" s="93">
        <f>(E20-D20)</f>
        <v>37.02389380530974</v>
      </c>
      <c r="J20" s="99"/>
      <c r="K20" s="100"/>
      <c r="L20" s="100"/>
      <c r="M20" s="100"/>
      <c r="N20" s="101"/>
      <c r="O20" s="101"/>
      <c r="P20" s="101"/>
      <c r="Q20" s="101"/>
      <c r="R20" s="101"/>
      <c r="S20" s="101"/>
      <c r="T20" s="102"/>
      <c r="U20" s="100"/>
      <c r="V20" s="101"/>
      <c r="W20" s="100"/>
    </row>
    <row r="21" spans="1:23" ht="18.95" customHeight="1">
      <c r="A21" s="108" t="s">
        <v>134</v>
      </c>
      <c r="B21" s="31" t="s">
        <v>69</v>
      </c>
      <c r="C21" s="32">
        <v>41036</v>
      </c>
      <c r="D21" s="124">
        <v>19.871681415929203</v>
      </c>
      <c r="E21" s="18">
        <v>56</v>
      </c>
      <c r="F21" s="93">
        <f>(E21-D21)</f>
        <v>36.128318584070797</v>
      </c>
      <c r="J21" s="99"/>
      <c r="K21" s="100"/>
      <c r="L21" s="100"/>
      <c r="M21" s="100"/>
      <c r="N21" s="101"/>
      <c r="O21" s="101"/>
      <c r="P21" s="101"/>
      <c r="Q21" s="101"/>
      <c r="R21" s="101"/>
      <c r="S21" s="101"/>
      <c r="T21" s="102"/>
      <c r="U21" s="100"/>
      <c r="V21" s="101"/>
      <c r="W21" s="100"/>
    </row>
    <row r="22" spans="1:23" ht="18.95" customHeight="1">
      <c r="A22" s="108" t="s">
        <v>128</v>
      </c>
      <c r="B22" s="31" t="s">
        <v>129</v>
      </c>
      <c r="C22" s="32">
        <v>41387</v>
      </c>
      <c r="D22" s="124">
        <v>0</v>
      </c>
      <c r="E22" s="18">
        <v>58</v>
      </c>
      <c r="F22" s="93">
        <f>(E22-D22)</f>
        <v>58</v>
      </c>
      <c r="J22" s="99"/>
      <c r="K22" s="100"/>
      <c r="L22" s="100"/>
      <c r="M22" s="100"/>
      <c r="N22" s="101"/>
      <c r="O22" s="101"/>
      <c r="P22" s="101"/>
      <c r="Q22" s="101"/>
      <c r="R22" s="101"/>
      <c r="S22" s="101"/>
      <c r="T22" s="102"/>
      <c r="U22" s="100"/>
      <c r="V22" s="101"/>
      <c r="W22" s="100"/>
    </row>
    <row r="23" spans="1:23" ht="18.95" customHeight="1">
      <c r="A23" s="108" t="s">
        <v>132</v>
      </c>
      <c r="B23" s="31" t="s">
        <v>53</v>
      </c>
      <c r="C23" s="32">
        <v>41498</v>
      </c>
      <c r="D23" s="124">
        <v>0</v>
      </c>
      <c r="E23" s="18">
        <v>58</v>
      </c>
      <c r="F23" s="93">
        <f>(E23-D23)</f>
        <v>58</v>
      </c>
      <c r="J23" s="99"/>
      <c r="K23" s="100"/>
      <c r="L23" s="100"/>
      <c r="M23" s="100"/>
      <c r="N23" s="101"/>
      <c r="O23" s="101"/>
      <c r="P23" s="101"/>
      <c r="Q23" s="101"/>
      <c r="R23" s="101"/>
      <c r="S23" s="101"/>
      <c r="T23" s="102"/>
      <c r="U23" s="100"/>
      <c r="V23" s="101"/>
      <c r="W23" s="100"/>
    </row>
    <row r="24" spans="1:23" ht="18.95" customHeight="1">
      <c r="A24" s="108" t="s">
        <v>125</v>
      </c>
      <c r="B24" s="31" t="s">
        <v>69</v>
      </c>
      <c r="C24" s="32">
        <v>41428</v>
      </c>
      <c r="D24" s="124">
        <v>18.653097345132743</v>
      </c>
      <c r="E24" s="18">
        <v>61</v>
      </c>
      <c r="F24" s="93">
        <f>(E24-D24)</f>
        <v>42.346902654867257</v>
      </c>
      <c r="J24" s="99"/>
      <c r="K24" s="100"/>
      <c r="L24" s="100"/>
      <c r="M24" s="100"/>
      <c r="N24" s="101"/>
      <c r="O24" s="101"/>
      <c r="P24" s="101"/>
      <c r="Q24" s="101"/>
      <c r="R24" s="101"/>
      <c r="S24" s="101"/>
      <c r="T24" s="102"/>
      <c r="U24" s="100"/>
      <c r="V24" s="101"/>
      <c r="W24" s="100"/>
    </row>
    <row r="25" spans="1:23" ht="18.95" customHeight="1">
      <c r="A25" s="108" t="s">
        <v>130</v>
      </c>
      <c r="B25" s="31" t="s">
        <v>64</v>
      </c>
      <c r="C25" s="32">
        <v>40954</v>
      </c>
      <c r="D25" s="124">
        <v>19.871681415929203</v>
      </c>
      <c r="E25" s="18">
        <v>63</v>
      </c>
      <c r="F25" s="93">
        <f>(E25-D25)</f>
        <v>43.128318584070797</v>
      </c>
      <c r="J25" s="99"/>
      <c r="K25" s="100"/>
      <c r="L25" s="100"/>
      <c r="M25" s="100"/>
      <c r="N25" s="101"/>
      <c r="O25" s="101"/>
      <c r="P25" s="101"/>
      <c r="Q25" s="101"/>
      <c r="R25" s="101"/>
      <c r="S25" s="101"/>
      <c r="T25" s="102"/>
      <c r="U25" s="100"/>
      <c r="V25" s="101"/>
      <c r="W25" s="100"/>
    </row>
    <row r="26" spans="1:23" ht="18.95" customHeight="1">
      <c r="A26" s="108" t="s">
        <v>126</v>
      </c>
      <c r="B26" s="31" t="s">
        <v>51</v>
      </c>
      <c r="C26" s="32">
        <v>41184</v>
      </c>
      <c r="D26" s="124">
        <v>19.871681415929203</v>
      </c>
      <c r="E26" s="18">
        <v>65</v>
      </c>
      <c r="F26" s="93">
        <f>(E26-D26)</f>
        <v>45.128318584070797</v>
      </c>
      <c r="J26" s="99"/>
      <c r="K26" s="100"/>
      <c r="L26" s="100"/>
      <c r="M26" s="100"/>
      <c r="N26" s="101"/>
      <c r="O26" s="101"/>
      <c r="P26" s="101"/>
      <c r="Q26" s="101"/>
      <c r="R26" s="101"/>
      <c r="S26" s="101"/>
      <c r="T26" s="102"/>
      <c r="U26" s="100"/>
      <c r="V26" s="101"/>
      <c r="W26" s="100"/>
    </row>
    <row r="27" spans="1:23" ht="18.95" customHeight="1">
      <c r="A27" s="108" t="s">
        <v>207</v>
      </c>
      <c r="B27" s="31" t="s">
        <v>62</v>
      </c>
      <c r="C27" s="32">
        <v>41479</v>
      </c>
      <c r="D27" s="124">
        <v>0</v>
      </c>
      <c r="E27" s="18">
        <v>67</v>
      </c>
      <c r="F27" s="93">
        <f>(E27-D27)</f>
        <v>67</v>
      </c>
      <c r="J27" s="99"/>
      <c r="K27" s="100"/>
      <c r="L27" s="100"/>
      <c r="M27" s="100"/>
      <c r="N27" s="101"/>
      <c r="O27" s="101"/>
      <c r="P27" s="101"/>
      <c r="Q27" s="101"/>
      <c r="R27" s="101"/>
      <c r="S27" s="101"/>
      <c r="T27" s="102"/>
      <c r="U27" s="100"/>
      <c r="V27" s="101"/>
      <c r="W27" s="100"/>
    </row>
    <row r="28" spans="1:23" ht="18.95" customHeight="1">
      <c r="A28" s="108" t="s">
        <v>141</v>
      </c>
      <c r="B28" s="31" t="s">
        <v>62</v>
      </c>
      <c r="C28" s="32">
        <v>41387</v>
      </c>
      <c r="D28" s="124">
        <v>0</v>
      </c>
      <c r="E28" s="18">
        <v>75</v>
      </c>
      <c r="F28" s="93">
        <f>(E28-D28)</f>
        <v>75</v>
      </c>
      <c r="J28" s="99"/>
      <c r="K28" s="100"/>
      <c r="L28" s="100"/>
      <c r="M28" s="100"/>
      <c r="N28" s="101"/>
      <c r="O28" s="101"/>
      <c r="P28" s="101"/>
      <c r="Q28" s="101"/>
      <c r="R28" s="101"/>
      <c r="S28" s="101"/>
      <c r="T28" s="102"/>
      <c r="U28" s="100"/>
      <c r="V28" s="101"/>
      <c r="W28" s="100"/>
    </row>
    <row r="29" spans="1:23" ht="18.95" customHeight="1">
      <c r="A29" s="108" t="s">
        <v>142</v>
      </c>
      <c r="B29" s="31" t="s">
        <v>53</v>
      </c>
      <c r="C29" s="32">
        <v>41548</v>
      </c>
      <c r="D29" s="124">
        <v>0</v>
      </c>
      <c r="E29" s="18">
        <v>76</v>
      </c>
      <c r="F29" s="93">
        <f>(E29-D29)</f>
        <v>76</v>
      </c>
      <c r="J29" s="99"/>
      <c r="K29" s="100"/>
      <c r="L29" s="100"/>
      <c r="M29" s="100"/>
      <c r="N29" s="101"/>
      <c r="O29" s="101"/>
      <c r="P29" s="101"/>
      <c r="Q29" s="101"/>
      <c r="R29" s="101"/>
      <c r="S29" s="101"/>
      <c r="T29" s="102"/>
      <c r="U29" s="100"/>
      <c r="V29" s="101"/>
      <c r="W29" s="100"/>
    </row>
    <row r="30" spans="1:23" ht="18.95" customHeight="1">
      <c r="A30" s="108" t="s">
        <v>137</v>
      </c>
      <c r="B30" s="31" t="s">
        <v>51</v>
      </c>
      <c r="C30" s="32">
        <v>41384</v>
      </c>
      <c r="D30" s="124">
        <v>0</v>
      </c>
      <c r="E30" s="18">
        <v>81</v>
      </c>
      <c r="F30" s="93">
        <f>(E30-D30)</f>
        <v>81</v>
      </c>
      <c r="J30" s="99"/>
      <c r="K30" s="100"/>
      <c r="L30" s="100"/>
      <c r="M30" s="100"/>
      <c r="N30" s="101"/>
      <c r="O30" s="101"/>
      <c r="P30" s="101"/>
      <c r="Q30" s="101"/>
      <c r="R30" s="101"/>
      <c r="S30" s="101"/>
      <c r="T30" s="102"/>
      <c r="U30" s="100"/>
      <c r="V30" s="101"/>
      <c r="W30" s="100"/>
    </row>
    <row r="31" spans="1:23" ht="18.95" customHeight="1">
      <c r="A31" s="203" t="s">
        <v>135</v>
      </c>
      <c r="B31" s="31" t="s">
        <v>69</v>
      </c>
      <c r="C31" s="32">
        <v>41084</v>
      </c>
      <c r="D31" s="124">
        <v>12.830973451327431</v>
      </c>
      <c r="E31" s="290" t="s">
        <v>10</v>
      </c>
      <c r="F31" s="93" t="s">
        <v>10</v>
      </c>
    </row>
    <row r="32" spans="1:23" ht="18.95" customHeight="1">
      <c r="A32" s="291" t="s">
        <v>138</v>
      </c>
      <c r="B32" s="88" t="s">
        <v>69</v>
      </c>
      <c r="C32" s="196">
        <v>41634</v>
      </c>
      <c r="D32" s="197">
        <v>19.871681415929203</v>
      </c>
      <c r="E32" s="281" t="s">
        <v>10</v>
      </c>
      <c r="F32" s="93" t="s">
        <v>10</v>
      </c>
    </row>
    <row r="33" spans="1:23" ht="18.95" customHeight="1" thickBot="1">
      <c r="A33" s="292" t="s">
        <v>139</v>
      </c>
      <c r="B33" s="117" t="s">
        <v>64</v>
      </c>
      <c r="C33" s="121">
        <v>41222</v>
      </c>
      <c r="D33" s="125">
        <v>0</v>
      </c>
      <c r="E33" s="286" t="s">
        <v>10</v>
      </c>
      <c r="F33" s="123" t="s">
        <v>10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 ht="19.5" thickBot="1">
      <c r="B34" s="1"/>
      <c r="C34" s="1"/>
      <c r="D34" s="1"/>
      <c r="E34" s="1"/>
      <c r="F34" s="1"/>
      <c r="G34" s="1"/>
      <c r="H34" s="1"/>
    </row>
    <row r="35" spans="1:23" ht="20.25" thickBot="1">
      <c r="A35" s="204" t="s">
        <v>37</v>
      </c>
      <c r="B35" s="205"/>
      <c r="C35" s="205"/>
      <c r="D35" s="205"/>
      <c r="E35" s="205"/>
      <c r="F35" s="206"/>
      <c r="J35"/>
    </row>
    <row r="36" spans="1:23" ht="20.25" thickBot="1">
      <c r="A36" s="16" t="s">
        <v>0</v>
      </c>
      <c r="B36" s="52" t="s">
        <v>9</v>
      </c>
      <c r="C36" s="52" t="s">
        <v>21</v>
      </c>
      <c r="D36" s="53" t="s">
        <v>1</v>
      </c>
      <c r="E36" s="4" t="s">
        <v>4</v>
      </c>
      <c r="F36" s="4" t="s">
        <v>5</v>
      </c>
      <c r="J36"/>
    </row>
    <row r="37" spans="1:23" ht="20.25" thickBot="1">
      <c r="A37" s="108" t="s">
        <v>144</v>
      </c>
      <c r="B37" s="31" t="s">
        <v>51</v>
      </c>
      <c r="C37" s="32">
        <v>41086</v>
      </c>
      <c r="D37" s="54">
        <v>0</v>
      </c>
      <c r="E37" s="293">
        <v>44</v>
      </c>
      <c r="F37" s="93">
        <f>(E37-D37)</f>
        <v>44</v>
      </c>
      <c r="G37" s="61" t="s">
        <v>26</v>
      </c>
      <c r="J37"/>
    </row>
    <row r="38" spans="1:23" ht="20.25" thickBot="1">
      <c r="A38" s="108" t="s">
        <v>143</v>
      </c>
      <c r="B38" s="31" t="s">
        <v>51</v>
      </c>
      <c r="C38" s="32">
        <v>40917</v>
      </c>
      <c r="D38" s="54">
        <v>10.876106194690266</v>
      </c>
      <c r="E38" s="293">
        <v>47</v>
      </c>
      <c r="F38" s="93">
        <f>(E38-D38)</f>
        <v>36.123893805309734</v>
      </c>
      <c r="G38" s="61" t="s">
        <v>27</v>
      </c>
      <c r="J38"/>
    </row>
    <row r="39" spans="1:23" ht="20.25" thickBot="1">
      <c r="A39" s="108" t="s">
        <v>145</v>
      </c>
      <c r="B39" s="31" t="s">
        <v>62</v>
      </c>
      <c r="C39" s="32">
        <v>41055</v>
      </c>
      <c r="D39" s="54">
        <v>20.638938053097348</v>
      </c>
      <c r="E39" s="18">
        <v>49</v>
      </c>
      <c r="F39" s="93">
        <f>(E39-D39)</f>
        <v>28.361061946902652</v>
      </c>
      <c r="G39" s="61" t="s">
        <v>17</v>
      </c>
    </row>
    <row r="40" spans="1:23" ht="19.5">
      <c r="A40" s="108" t="s">
        <v>146</v>
      </c>
      <c r="B40" s="31" t="s">
        <v>62</v>
      </c>
      <c r="C40" s="32">
        <v>41423</v>
      </c>
      <c r="D40" s="54">
        <v>23.761061946902657</v>
      </c>
      <c r="E40" s="18">
        <v>59</v>
      </c>
      <c r="F40" s="93">
        <f>(E40-D40)</f>
        <v>35.238938053097343</v>
      </c>
      <c r="J40"/>
    </row>
    <row r="41" spans="1:23" ht="19.5">
      <c r="A41" s="108" t="s">
        <v>148</v>
      </c>
      <c r="B41" s="31" t="s">
        <v>62</v>
      </c>
      <c r="C41" s="32">
        <v>40926</v>
      </c>
      <c r="D41" s="54">
        <v>20.985840707964599</v>
      </c>
      <c r="E41" s="18">
        <v>59</v>
      </c>
      <c r="F41" s="93">
        <f>(E41-D41)</f>
        <v>38.014159292035401</v>
      </c>
      <c r="J41"/>
    </row>
    <row r="42" spans="1:23" ht="20.25" thickBot="1">
      <c r="A42" s="120" t="s">
        <v>147</v>
      </c>
      <c r="B42" s="117" t="s">
        <v>45</v>
      </c>
      <c r="C42" s="121">
        <v>41586</v>
      </c>
      <c r="D42" s="122">
        <v>23.761061946902657</v>
      </c>
      <c r="E42" s="286" t="s">
        <v>10</v>
      </c>
      <c r="F42" s="123" t="s">
        <v>10</v>
      </c>
      <c r="G42" s="1"/>
      <c r="H42" s="1"/>
    </row>
    <row r="43" spans="1:23">
      <c r="F43" s="1"/>
    </row>
    <row r="44" spans="1:23">
      <c r="F44" s="1"/>
    </row>
    <row r="45" spans="1:23">
      <c r="F45" s="1"/>
    </row>
    <row r="46" spans="1:23">
      <c r="F46" s="1"/>
    </row>
    <row r="47" spans="1:23">
      <c r="F47" s="1"/>
    </row>
    <row r="48" spans="1:23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</sheetData>
  <sortState xmlns:xlrd2="http://schemas.microsoft.com/office/spreadsheetml/2017/richdata2" ref="A37:F42">
    <sortCondition ref="E37:E42"/>
  </sortState>
  <mergeCells count="9">
    <mergeCell ref="K9:S9"/>
    <mergeCell ref="A35:F35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0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8" ht="30.75">
      <c r="A1" s="211" t="str">
        <f>JUV!A1</f>
        <v>TANDIL</v>
      </c>
      <c r="B1" s="211"/>
      <c r="C1" s="211"/>
      <c r="D1" s="211"/>
      <c r="E1" s="211"/>
      <c r="F1" s="211"/>
    </row>
    <row r="2" spans="1:8" ht="23.25">
      <c r="A2" s="216" t="str">
        <f>JUV!A2</f>
        <v>GOLF CLUB</v>
      </c>
      <c r="B2" s="216"/>
      <c r="C2" s="216"/>
      <c r="D2" s="216"/>
      <c r="E2" s="216"/>
      <c r="F2" s="216"/>
    </row>
    <row r="3" spans="1:8" ht="19.5">
      <c r="A3" s="212" t="s">
        <v>7</v>
      </c>
      <c r="B3" s="212"/>
      <c r="C3" s="212"/>
      <c r="D3" s="212"/>
      <c r="E3" s="212"/>
      <c r="F3" s="212"/>
    </row>
    <row r="4" spans="1:8" ht="26.25">
      <c r="A4" s="213" t="str">
        <f>ALBATROS!A4</f>
        <v>9° FECHA DEL RANKING</v>
      </c>
      <c r="B4" s="213"/>
      <c r="C4" s="213"/>
      <c r="D4" s="213"/>
      <c r="E4" s="213"/>
      <c r="F4" s="213"/>
    </row>
    <row r="5" spans="1:8" ht="19.5">
      <c r="A5" s="214" t="s">
        <v>14</v>
      </c>
      <c r="B5" s="214"/>
      <c r="C5" s="214"/>
      <c r="D5" s="214"/>
      <c r="E5" s="214"/>
      <c r="F5" s="214"/>
    </row>
    <row r="6" spans="1:8" ht="19.5">
      <c r="A6" s="207" t="str">
        <f>JUV!A6</f>
        <v>DOMINGO 03 DE SEPTIEMBRE DE 2023</v>
      </c>
      <c r="B6" s="207"/>
      <c r="C6" s="207"/>
      <c r="D6" s="207"/>
      <c r="E6" s="207"/>
      <c r="F6" s="207"/>
    </row>
    <row r="7" spans="1:8" ht="20.25" thickBot="1">
      <c r="A7" s="7"/>
      <c r="B7" s="7"/>
      <c r="C7" s="7"/>
      <c r="D7" s="7"/>
      <c r="E7" s="7"/>
      <c r="F7" s="7"/>
    </row>
    <row r="8" spans="1:8" ht="20.25" thickBot="1">
      <c r="A8" s="221" t="s">
        <v>39</v>
      </c>
      <c r="B8" s="222"/>
      <c r="C8" s="222"/>
      <c r="D8" s="222"/>
      <c r="E8" s="222"/>
      <c r="F8" s="223"/>
      <c r="G8" s="72"/>
    </row>
    <row r="9" spans="1:8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8" ht="20.25" thickBot="1">
      <c r="A10" s="108" t="s">
        <v>149</v>
      </c>
      <c r="B10" s="31" t="s">
        <v>51</v>
      </c>
      <c r="C10" s="32">
        <v>41730</v>
      </c>
      <c r="D10" s="124">
        <v>1.6331858407079665</v>
      </c>
      <c r="E10" s="293">
        <v>35</v>
      </c>
      <c r="F10" s="93">
        <f>(E10-D10)</f>
        <v>33.366814159292034</v>
      </c>
      <c r="G10" s="63" t="s">
        <v>26</v>
      </c>
      <c r="H10" s="22"/>
    </row>
    <row r="11" spans="1:8" ht="20.25" thickBot="1">
      <c r="A11" s="108" t="s">
        <v>151</v>
      </c>
      <c r="B11" s="31" t="s">
        <v>152</v>
      </c>
      <c r="C11" s="32">
        <v>42587</v>
      </c>
      <c r="D11" s="124">
        <v>6.0703539823008867</v>
      </c>
      <c r="E11" s="293">
        <v>39</v>
      </c>
      <c r="F11" s="93">
        <f>(E11-D11)</f>
        <v>32.929646017699113</v>
      </c>
      <c r="G11" s="63" t="s">
        <v>27</v>
      </c>
      <c r="H11" s="22"/>
    </row>
    <row r="12" spans="1:8" ht="19.5">
      <c r="A12" s="108" t="s">
        <v>150</v>
      </c>
      <c r="B12" s="31" t="s">
        <v>100</v>
      </c>
      <c r="C12" s="32">
        <v>41775</v>
      </c>
      <c r="D12" s="124">
        <v>9.7840707964601705</v>
      </c>
      <c r="E12" s="18">
        <v>47</v>
      </c>
      <c r="F12" s="93">
        <f>(E12-D12)</f>
        <v>37.215929203539829</v>
      </c>
      <c r="H12" s="22"/>
    </row>
    <row r="13" spans="1:8" ht="19.5">
      <c r="A13" s="108" t="s">
        <v>160</v>
      </c>
      <c r="B13" s="31" t="s">
        <v>51</v>
      </c>
      <c r="C13" s="32">
        <v>42667</v>
      </c>
      <c r="D13" s="124">
        <v>0</v>
      </c>
      <c r="E13" s="18">
        <v>48</v>
      </c>
      <c r="F13" s="93">
        <f>(E13-D13)</f>
        <v>48</v>
      </c>
      <c r="G13" s="59"/>
      <c r="H13" s="22"/>
    </row>
    <row r="14" spans="1:8" ht="19.5">
      <c r="A14" s="108" t="s">
        <v>157</v>
      </c>
      <c r="B14" s="31" t="s">
        <v>51</v>
      </c>
      <c r="C14" s="32">
        <v>42121</v>
      </c>
      <c r="D14" s="124">
        <v>0</v>
      </c>
      <c r="E14" s="18">
        <v>49</v>
      </c>
      <c r="F14" s="93">
        <f>(E14-D14)</f>
        <v>49</v>
      </c>
      <c r="G14" s="59"/>
      <c r="H14" s="22"/>
    </row>
    <row r="15" spans="1:8" ht="19.5">
      <c r="A15" s="108" t="s">
        <v>154</v>
      </c>
      <c r="B15" s="31" t="s">
        <v>51</v>
      </c>
      <c r="C15" s="32">
        <v>41954</v>
      </c>
      <c r="D15" s="124">
        <v>0</v>
      </c>
      <c r="E15" s="18">
        <v>51</v>
      </c>
      <c r="F15" s="93">
        <f>(E15-D15)</f>
        <v>51</v>
      </c>
      <c r="G15" s="59"/>
      <c r="H15" s="22"/>
    </row>
    <row r="16" spans="1:8" ht="20.25" thickBot="1">
      <c r="A16" s="108" t="s">
        <v>156</v>
      </c>
      <c r="B16" s="31" t="s">
        <v>69</v>
      </c>
      <c r="C16" s="32">
        <v>41808</v>
      </c>
      <c r="D16" s="124">
        <v>14.028318584070796</v>
      </c>
      <c r="E16" s="18">
        <v>52</v>
      </c>
      <c r="F16" s="93">
        <f>(E16-D16)</f>
        <v>37.971681415929204</v>
      </c>
      <c r="G16" s="59"/>
      <c r="H16" s="22"/>
    </row>
    <row r="17" spans="1:8" ht="20.25" thickBot="1">
      <c r="A17" s="108" t="s">
        <v>158</v>
      </c>
      <c r="B17" s="31" t="s">
        <v>69</v>
      </c>
      <c r="C17" s="32">
        <v>42060</v>
      </c>
      <c r="D17" s="124">
        <v>19.044247787610615</v>
      </c>
      <c r="E17" s="18">
        <v>52</v>
      </c>
      <c r="F17" s="276">
        <f>(E17-D17)</f>
        <v>32.955752212389385</v>
      </c>
      <c r="G17" s="61" t="s">
        <v>17</v>
      </c>
      <c r="H17" s="22"/>
    </row>
    <row r="18" spans="1:8" ht="19.5">
      <c r="A18" s="108" t="s">
        <v>153</v>
      </c>
      <c r="B18" s="31" t="s">
        <v>69</v>
      </c>
      <c r="C18" s="32">
        <v>42256</v>
      </c>
      <c r="D18" s="124">
        <v>0</v>
      </c>
      <c r="E18" s="18">
        <v>58</v>
      </c>
      <c r="F18" s="93">
        <f>(E18-D18)</f>
        <v>58</v>
      </c>
      <c r="G18" s="59"/>
      <c r="H18" s="22"/>
    </row>
    <row r="19" spans="1:8" ht="19.5">
      <c r="A19" s="108" t="s">
        <v>161</v>
      </c>
      <c r="B19" s="31" t="s">
        <v>64</v>
      </c>
      <c r="C19" s="32">
        <v>42038</v>
      </c>
      <c r="D19" s="124">
        <v>0</v>
      </c>
      <c r="E19" s="18">
        <v>60</v>
      </c>
      <c r="F19" s="93">
        <f>(E19-D19)</f>
        <v>60</v>
      </c>
      <c r="G19" s="59"/>
      <c r="H19" s="22"/>
    </row>
    <row r="20" spans="1:8" ht="19.5">
      <c r="A20" s="108" t="s">
        <v>159</v>
      </c>
      <c r="B20" s="31" t="s">
        <v>45</v>
      </c>
      <c r="C20" s="32">
        <v>42138</v>
      </c>
      <c r="D20" s="124">
        <v>19.044247787610615</v>
      </c>
      <c r="E20" s="18">
        <v>61</v>
      </c>
      <c r="F20" s="93">
        <f>(E20-D20)</f>
        <v>41.955752212389385</v>
      </c>
      <c r="G20" s="59"/>
      <c r="H20" s="22"/>
    </row>
    <row r="21" spans="1:8" ht="19.5">
      <c r="A21" s="108" t="s">
        <v>164</v>
      </c>
      <c r="B21" s="31" t="s">
        <v>165</v>
      </c>
      <c r="C21" s="32">
        <v>42386</v>
      </c>
      <c r="D21" s="124">
        <v>0</v>
      </c>
      <c r="E21" s="18">
        <v>63</v>
      </c>
      <c r="F21" s="93">
        <f>(E21-D21)</f>
        <v>63</v>
      </c>
      <c r="G21" s="59"/>
      <c r="H21" s="22"/>
    </row>
    <row r="22" spans="1:8" ht="19.5">
      <c r="A22" s="108" t="s">
        <v>155</v>
      </c>
      <c r="B22" s="31" t="s">
        <v>62</v>
      </c>
      <c r="C22" s="32">
        <v>42271</v>
      </c>
      <c r="D22" s="124">
        <v>0</v>
      </c>
      <c r="E22" s="18">
        <v>66</v>
      </c>
      <c r="F22" s="93">
        <f>(E22-D22)</f>
        <v>66</v>
      </c>
      <c r="G22" s="59"/>
      <c r="H22" s="22"/>
    </row>
    <row r="23" spans="1:8" ht="19.5">
      <c r="A23" s="108" t="s">
        <v>162</v>
      </c>
      <c r="B23" s="31" t="s">
        <v>51</v>
      </c>
      <c r="C23" s="32">
        <v>41705</v>
      </c>
      <c r="D23" s="124">
        <v>0</v>
      </c>
      <c r="E23" s="18">
        <v>69</v>
      </c>
      <c r="F23" s="93">
        <f>(E23-D23)</f>
        <v>69</v>
      </c>
      <c r="G23" s="22"/>
      <c r="H23" s="22"/>
    </row>
    <row r="24" spans="1:8" ht="20.25" thickBot="1">
      <c r="A24" s="120" t="s">
        <v>163</v>
      </c>
      <c r="B24" s="117" t="s">
        <v>51</v>
      </c>
      <c r="C24" s="121">
        <v>42584</v>
      </c>
      <c r="D24" s="125">
        <v>0</v>
      </c>
      <c r="E24" s="119">
        <v>73</v>
      </c>
      <c r="F24" s="123">
        <f>(E24-D24)</f>
        <v>73</v>
      </c>
      <c r="H24" s="22"/>
    </row>
    <row r="25" spans="1:8" ht="19.5" thickBot="1">
      <c r="B25" s="1"/>
      <c r="C25" s="1"/>
      <c r="D25" s="1"/>
      <c r="E25" s="1"/>
      <c r="F25" s="1"/>
    </row>
    <row r="26" spans="1:8" ht="20.25" thickBot="1">
      <c r="A26" s="229" t="s">
        <v>38</v>
      </c>
      <c r="B26" s="230"/>
      <c r="C26" s="230"/>
      <c r="D26" s="230"/>
      <c r="E26" s="230"/>
      <c r="F26" s="231"/>
      <c r="G26" s="72"/>
    </row>
    <row r="27" spans="1:8" ht="20.25" thickBot="1">
      <c r="A27" s="73" t="s">
        <v>0</v>
      </c>
      <c r="B27" s="74" t="s">
        <v>9</v>
      </c>
      <c r="C27" s="74" t="s">
        <v>21</v>
      </c>
      <c r="D27" s="75" t="s">
        <v>1</v>
      </c>
      <c r="E27" s="76" t="s">
        <v>4</v>
      </c>
      <c r="F27" s="76" t="s">
        <v>5</v>
      </c>
      <c r="G27" s="72"/>
    </row>
    <row r="28" spans="1:8" ht="20.25" thickBot="1">
      <c r="A28" s="108" t="s">
        <v>166</v>
      </c>
      <c r="B28" s="31" t="s">
        <v>64</v>
      </c>
      <c r="C28" s="32">
        <v>41885</v>
      </c>
      <c r="D28" s="124">
        <v>7.6588495575221245</v>
      </c>
      <c r="E28" s="275">
        <v>50</v>
      </c>
      <c r="F28" s="93">
        <f t="shared" ref="F28:F30" si="0">(E28-D28)</f>
        <v>42.341150442477876</v>
      </c>
      <c r="G28" s="78" t="s">
        <v>26</v>
      </c>
    </row>
    <row r="29" spans="1:8" ht="20.25" thickBot="1">
      <c r="A29" s="108" t="s">
        <v>167</v>
      </c>
      <c r="B29" s="31" t="s">
        <v>62</v>
      </c>
      <c r="C29" s="32">
        <v>41712</v>
      </c>
      <c r="D29" s="124">
        <v>17.189380530973452</v>
      </c>
      <c r="E29" s="275">
        <v>61</v>
      </c>
      <c r="F29" s="93">
        <f t="shared" si="0"/>
        <v>43.810619469026548</v>
      </c>
      <c r="G29" s="63" t="s">
        <v>27</v>
      </c>
    </row>
    <row r="30" spans="1:8" ht="20.25" thickBot="1">
      <c r="A30" s="120" t="s">
        <v>168</v>
      </c>
      <c r="B30" s="117" t="s">
        <v>51</v>
      </c>
      <c r="C30" s="121">
        <v>41649</v>
      </c>
      <c r="D30" s="125">
        <v>0</v>
      </c>
      <c r="E30" s="119">
        <v>73</v>
      </c>
      <c r="F30" s="301">
        <f t="shared" si="0"/>
        <v>73</v>
      </c>
      <c r="G30" s="78" t="s">
        <v>17</v>
      </c>
    </row>
  </sheetData>
  <sortState xmlns:xlrd2="http://schemas.microsoft.com/office/spreadsheetml/2017/richdata2" ref="A10:F24">
    <sortCondition ref="E10:E24"/>
  </sortState>
  <mergeCells count="8">
    <mergeCell ref="A6:F6"/>
    <mergeCell ref="A8:F8"/>
    <mergeCell ref="A26:F2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31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11" t="str">
        <f>JUV!A1</f>
        <v>TANDIL</v>
      </c>
      <c r="B1" s="211"/>
      <c r="C1" s="211"/>
      <c r="D1" s="211"/>
      <c r="E1" s="211"/>
      <c r="F1" s="211"/>
    </row>
    <row r="2" spans="1:16" ht="23.25">
      <c r="A2" s="216" t="str">
        <f>JUV!A2</f>
        <v>GOLF CLUB</v>
      </c>
      <c r="B2" s="216"/>
      <c r="C2" s="216"/>
      <c r="D2" s="216"/>
      <c r="E2" s="216"/>
      <c r="F2" s="216"/>
    </row>
    <row r="3" spans="1:16" ht="19.5">
      <c r="A3" s="212" t="s">
        <v>7</v>
      </c>
      <c r="B3" s="212"/>
      <c r="C3" s="212"/>
      <c r="D3" s="212"/>
      <c r="E3" s="212"/>
      <c r="F3" s="212"/>
    </row>
    <row r="4" spans="1:16" ht="26.25">
      <c r="A4" s="213" t="str">
        <f>ALBATROS!A4</f>
        <v>9° FECHA DEL RANKING</v>
      </c>
      <c r="B4" s="213"/>
      <c r="C4" s="213"/>
      <c r="D4" s="213"/>
      <c r="E4" s="213"/>
      <c r="F4" s="213"/>
    </row>
    <row r="5" spans="1:16" ht="19.5">
      <c r="A5" s="214" t="s">
        <v>14</v>
      </c>
      <c r="B5" s="214"/>
      <c r="C5" s="214"/>
      <c r="D5" s="214"/>
      <c r="E5" s="214"/>
      <c r="F5" s="214"/>
    </row>
    <row r="6" spans="1:16" ht="19.5">
      <c r="A6" s="207" t="str">
        <f>JUV!A6</f>
        <v>DOMINGO 03 DE SEPTIEMBRE DE 2023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6" t="s">
        <v>25</v>
      </c>
      <c r="B8" s="227"/>
      <c r="C8" s="227"/>
      <c r="D8" s="227"/>
      <c r="E8" s="227"/>
      <c r="F8" s="228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108" t="s">
        <v>169</v>
      </c>
      <c r="B10" s="31" t="s">
        <v>51</v>
      </c>
      <c r="C10" s="32">
        <v>38915</v>
      </c>
      <c r="D10" s="54">
        <v>0</v>
      </c>
      <c r="E10" s="275">
        <v>55</v>
      </c>
      <c r="F10" s="93">
        <f>(E10-D10)</f>
        <v>55</v>
      </c>
      <c r="G10" s="61" t="s">
        <v>26</v>
      </c>
      <c r="J10" s="49"/>
      <c r="K10" s="49"/>
      <c r="L10" s="49"/>
      <c r="M10" s="49"/>
    </row>
    <row r="11" spans="1:16" ht="20.25" thickBot="1">
      <c r="A11" s="108" t="s">
        <v>170</v>
      </c>
      <c r="B11" s="31" t="s">
        <v>51</v>
      </c>
      <c r="C11" s="32">
        <v>39350</v>
      </c>
      <c r="D11" s="54">
        <v>0</v>
      </c>
      <c r="E11" s="18">
        <v>58</v>
      </c>
      <c r="F11" s="276">
        <f>(E11-D11)</f>
        <v>58</v>
      </c>
      <c r="G11" s="61" t="s">
        <v>17</v>
      </c>
      <c r="J11" s="49"/>
      <c r="K11" s="49"/>
      <c r="L11" s="49"/>
      <c r="M11" s="49"/>
      <c r="N11" s="49"/>
      <c r="O11" s="49"/>
    </row>
    <row r="12" spans="1:16" ht="19.5">
      <c r="A12" s="108" t="s">
        <v>172</v>
      </c>
      <c r="B12" s="31" t="s">
        <v>51</v>
      </c>
      <c r="C12" s="32">
        <v>39673</v>
      </c>
      <c r="D12" s="54">
        <v>0</v>
      </c>
      <c r="E12" s="18">
        <v>59</v>
      </c>
      <c r="F12" s="93">
        <f>(E12-D12)</f>
        <v>59</v>
      </c>
    </row>
    <row r="13" spans="1:16" ht="19.5">
      <c r="A13" s="108" t="s">
        <v>173</v>
      </c>
      <c r="B13" s="31" t="s">
        <v>51</v>
      </c>
      <c r="C13" s="32">
        <v>40858</v>
      </c>
      <c r="D13" s="54">
        <v>0</v>
      </c>
      <c r="E13" s="18">
        <v>59</v>
      </c>
      <c r="F13" s="93">
        <f>(E13-D13)</f>
        <v>59</v>
      </c>
    </row>
    <row r="14" spans="1:16" ht="20.25" thickBot="1">
      <c r="A14" s="120" t="s">
        <v>171</v>
      </c>
      <c r="B14" s="117" t="s">
        <v>53</v>
      </c>
      <c r="C14" s="121">
        <v>39580</v>
      </c>
      <c r="D14" s="122">
        <v>0</v>
      </c>
      <c r="E14" s="119">
        <v>67</v>
      </c>
      <c r="F14" s="123">
        <f>(E14-D14)</f>
        <v>67</v>
      </c>
      <c r="G14" s="22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</sheetData>
  <sortState xmlns:xlrd2="http://schemas.microsoft.com/office/spreadsheetml/2017/richdata2"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32" t="str">
        <f>PROMOCIONALES!A1</f>
        <v>TANDIL</v>
      </c>
      <c r="B1" s="232"/>
      <c r="C1" s="232"/>
    </row>
    <row r="2" spans="1:4" ht="23.25">
      <c r="A2" s="216" t="str">
        <f>JUV!A2</f>
        <v>GOLF CLUB</v>
      </c>
      <c r="B2" s="216"/>
      <c r="C2" s="216"/>
    </row>
    <row r="3" spans="1:4">
      <c r="A3" s="233" t="s">
        <v>7</v>
      </c>
      <c r="B3" s="233"/>
      <c r="C3" s="233"/>
    </row>
    <row r="4" spans="1:4" ht="26.25">
      <c r="A4" s="213" t="str">
        <f>PROMOCIONALES!A4</f>
        <v>9° FECHA DEL RANKING</v>
      </c>
      <c r="B4" s="213"/>
      <c r="C4" s="213"/>
    </row>
    <row r="5" spans="1:4" ht="19.5">
      <c r="A5" s="214" t="s">
        <v>19</v>
      </c>
      <c r="B5" s="214"/>
      <c r="C5" s="214"/>
    </row>
    <row r="6" spans="1:4" ht="19.5">
      <c r="A6" s="207" t="str">
        <f>JUV!A6</f>
        <v>DOMINGO 03 DE SEPTIEMBRE DE 2023</v>
      </c>
      <c r="B6" s="207"/>
      <c r="C6" s="207"/>
    </row>
    <row r="7" spans="1:4" ht="20.25" thickBot="1">
      <c r="A7" s="6"/>
      <c r="B7" s="6"/>
      <c r="C7" s="6"/>
    </row>
    <row r="8" spans="1:4" ht="20.25" thickBot="1">
      <c r="A8" s="226" t="s">
        <v>13</v>
      </c>
      <c r="B8" s="227"/>
      <c r="C8" s="228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175</v>
      </c>
      <c r="B10" s="82" t="s">
        <v>51</v>
      </c>
      <c r="C10" s="83">
        <v>27</v>
      </c>
      <c r="D10" s="21" t="s">
        <v>20</v>
      </c>
    </row>
    <row r="11" spans="1:4" ht="18.95" customHeight="1" thickBot="1">
      <c r="A11" s="33" t="s">
        <v>212</v>
      </c>
      <c r="B11" s="82" t="s">
        <v>51</v>
      </c>
      <c r="C11" s="83">
        <v>29</v>
      </c>
      <c r="D11" s="21" t="s">
        <v>20</v>
      </c>
    </row>
    <row r="12" spans="1:4" ht="18.95" customHeight="1" thickBot="1">
      <c r="A12" s="33" t="s">
        <v>185</v>
      </c>
      <c r="B12" s="82" t="s">
        <v>62</v>
      </c>
      <c r="C12" s="83">
        <v>30</v>
      </c>
      <c r="D12" s="21" t="s">
        <v>20</v>
      </c>
    </row>
    <row r="13" spans="1:4" ht="18.95" customHeight="1" thickBot="1">
      <c r="A13" s="33" t="s">
        <v>183</v>
      </c>
      <c r="B13" s="82" t="s">
        <v>62</v>
      </c>
      <c r="C13" s="83">
        <v>35</v>
      </c>
      <c r="D13" s="21" t="s">
        <v>20</v>
      </c>
    </row>
    <row r="14" spans="1:4" ht="18.95" customHeight="1" thickBot="1">
      <c r="A14" s="33" t="s">
        <v>174</v>
      </c>
      <c r="B14" s="82" t="s">
        <v>51</v>
      </c>
      <c r="C14" s="83">
        <v>36</v>
      </c>
      <c r="D14" s="21" t="s">
        <v>20</v>
      </c>
    </row>
    <row r="15" spans="1:4" ht="18.95" customHeight="1" thickBot="1">
      <c r="A15" s="33" t="s">
        <v>214</v>
      </c>
      <c r="B15" s="82" t="s">
        <v>51</v>
      </c>
      <c r="C15" s="83">
        <v>37</v>
      </c>
      <c r="D15" s="21" t="s">
        <v>20</v>
      </c>
    </row>
    <row r="16" spans="1:4" ht="18.95" customHeight="1" thickBot="1">
      <c r="A16" s="33" t="s">
        <v>184</v>
      </c>
      <c r="B16" s="82" t="s">
        <v>62</v>
      </c>
      <c r="C16" s="83">
        <v>37</v>
      </c>
      <c r="D16" s="21" t="s">
        <v>20</v>
      </c>
    </row>
    <row r="17" spans="1:4" ht="18.95" customHeight="1" thickBot="1">
      <c r="A17" s="33" t="s">
        <v>179</v>
      </c>
      <c r="B17" s="82" t="s">
        <v>100</v>
      </c>
      <c r="C17" s="83">
        <v>39</v>
      </c>
      <c r="D17" s="21" t="s">
        <v>20</v>
      </c>
    </row>
    <row r="18" spans="1:4" ht="18.95" customHeight="1" thickBot="1">
      <c r="A18" s="33" t="s">
        <v>180</v>
      </c>
      <c r="B18" s="82" t="s">
        <v>129</v>
      </c>
      <c r="C18" s="83">
        <v>39</v>
      </c>
      <c r="D18" s="21" t="s">
        <v>20</v>
      </c>
    </row>
    <row r="19" spans="1:4" ht="18.95" customHeight="1" thickBot="1">
      <c r="A19" s="33" t="s">
        <v>177</v>
      </c>
      <c r="B19" s="82" t="s">
        <v>51</v>
      </c>
      <c r="C19" s="83">
        <v>47</v>
      </c>
      <c r="D19" s="21" t="s">
        <v>20</v>
      </c>
    </row>
    <row r="20" spans="1:4" ht="18.95" customHeight="1" thickBot="1">
      <c r="A20" s="33" t="s">
        <v>176</v>
      </c>
      <c r="B20" s="82" t="s">
        <v>51</v>
      </c>
      <c r="C20" s="83">
        <v>49</v>
      </c>
      <c r="D20" s="21" t="s">
        <v>20</v>
      </c>
    </row>
    <row r="21" spans="1:4" ht="18.95" customHeight="1" thickBot="1">
      <c r="A21" s="33" t="s">
        <v>181</v>
      </c>
      <c r="B21" s="82" t="s">
        <v>64</v>
      </c>
      <c r="C21" s="83">
        <v>50</v>
      </c>
      <c r="D21" s="21" t="s">
        <v>20</v>
      </c>
    </row>
    <row r="22" spans="1:4" ht="18.95" customHeight="1" thickBot="1">
      <c r="A22" s="299" t="s">
        <v>178</v>
      </c>
      <c r="B22" s="82" t="s">
        <v>51</v>
      </c>
      <c r="C22" s="300" t="s">
        <v>10</v>
      </c>
      <c r="D22" s="21"/>
    </row>
    <row r="23" spans="1:4" ht="18.95" customHeight="1" thickBot="1">
      <c r="A23" s="299" t="s">
        <v>182</v>
      </c>
      <c r="B23" s="82" t="s">
        <v>62</v>
      </c>
      <c r="C23" s="300" t="s">
        <v>10</v>
      </c>
      <c r="D23" s="21" t="s">
        <v>20</v>
      </c>
    </row>
    <row r="24" spans="1:4" ht="18.95" customHeight="1" thickBot="1">
      <c r="A24" s="111"/>
      <c r="B24" s="112"/>
    </row>
    <row r="25" spans="1:4" ht="18.95" customHeight="1" thickBot="1">
      <c r="A25" s="204" t="s">
        <v>44</v>
      </c>
      <c r="B25" s="205"/>
      <c r="C25" s="206"/>
      <c r="D25" s="110"/>
    </row>
    <row r="26" spans="1:4" ht="18.95" customHeight="1" thickBot="1">
      <c r="A26" s="4" t="s">
        <v>0</v>
      </c>
      <c r="B26" s="4" t="s">
        <v>9</v>
      </c>
      <c r="C26" s="4" t="s">
        <v>8</v>
      </c>
      <c r="D26" s="21" t="s">
        <v>20</v>
      </c>
    </row>
    <row r="27" spans="1:4" ht="18.95" customHeight="1" thickBot="1">
      <c r="A27" s="33" t="s">
        <v>187</v>
      </c>
      <c r="B27" s="82" t="s">
        <v>64</v>
      </c>
      <c r="C27" s="83">
        <v>38</v>
      </c>
      <c r="D27" s="21" t="s">
        <v>20</v>
      </c>
    </row>
    <row r="28" spans="1:4" ht="18.95" customHeight="1" thickBot="1">
      <c r="A28" s="33" t="s">
        <v>186</v>
      </c>
      <c r="B28" s="82" t="s">
        <v>64</v>
      </c>
      <c r="C28" s="83">
        <v>41</v>
      </c>
      <c r="D28" s="21" t="s">
        <v>20</v>
      </c>
    </row>
    <row r="29" spans="1:4" ht="18.95" customHeight="1" thickBot="1">
      <c r="A29" s="33" t="s">
        <v>189</v>
      </c>
      <c r="B29" s="82" t="s">
        <v>64</v>
      </c>
      <c r="C29" s="83">
        <v>41</v>
      </c>
      <c r="D29" s="21" t="s">
        <v>20</v>
      </c>
    </row>
    <row r="30" spans="1:4" ht="18.95" customHeight="1" thickBot="1">
      <c r="A30" s="33" t="s">
        <v>188</v>
      </c>
      <c r="B30" s="82" t="s">
        <v>64</v>
      </c>
      <c r="C30" s="83">
        <v>43</v>
      </c>
      <c r="D30" s="21" t="s">
        <v>20</v>
      </c>
    </row>
  </sheetData>
  <sortState xmlns:xlrd2="http://schemas.microsoft.com/office/spreadsheetml/2017/richdata2" ref="A10:C23">
    <sortCondition ref="C10:C23"/>
  </sortState>
  <mergeCells count="8">
    <mergeCell ref="A25:C25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2023-09-03T13:07:09Z</cp:lastPrinted>
  <dcterms:created xsi:type="dcterms:W3CDTF">2000-04-30T13:23:02Z</dcterms:created>
  <dcterms:modified xsi:type="dcterms:W3CDTF">2023-09-03T23:13:31Z</dcterms:modified>
</cp:coreProperties>
</file>